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120" yWindow="1260" windowWidth="11340" windowHeight="6630" tabRatio="895" activeTab="0"/>
  </bookViews>
  <sheets>
    <sheet name="Sheet 1" sheetId="1" r:id="rId1"/>
    <sheet name="Full table population" sheetId="2" state="hidden" r:id="rId2"/>
    <sheet name="Fitch investor report" sheetId="3" state="hidden" r:id="rId3"/>
  </sheets>
  <definedNames>
    <definedName name="_xlfn.IFERROR" hidden="1">#NAME?</definedName>
    <definedName name="_xlnm.Print_Area" localSheetId="2">'Fitch investor report'!$A$1:$F$258</definedName>
    <definedName name="_xlnm.Print_Area" localSheetId="1">'Full table population'!$A$1:$F$218</definedName>
    <definedName name="_xlnm.Print_Area" localSheetId="0">'Sheet 1'!$A$1:$M$414</definedName>
  </definedNames>
  <calcPr fullCalcOnLoad="1"/>
</workbook>
</file>

<file path=xl/sharedStrings.xml><?xml version="1.0" encoding="utf-8"?>
<sst xmlns="http://schemas.openxmlformats.org/spreadsheetml/2006/main" count="1305" uniqueCount="560">
  <si>
    <t>Portfolio Characteristics</t>
  </si>
  <si>
    <t>Total Outstanding Current Balance of Mortgages in the Portfolio</t>
  </si>
  <si>
    <t>Number of Mortgages in Pool</t>
  </si>
  <si>
    <t>Average Loan Balance</t>
  </si>
  <si>
    <t>Number</t>
  </si>
  <si>
    <t>0 - 30%</t>
  </si>
  <si>
    <t>30 - 35%</t>
  </si>
  <si>
    <t>35 - 40%</t>
  </si>
  <si>
    <t>40 - 45%</t>
  </si>
  <si>
    <t>45 - 50%</t>
  </si>
  <si>
    <t>50 - 55%</t>
  </si>
  <si>
    <t>55 - 60%</t>
  </si>
  <si>
    <t>60 - 65%</t>
  </si>
  <si>
    <t>65 - 70%</t>
  </si>
  <si>
    <t>70 - 75%</t>
  </si>
  <si>
    <t>75 - 80%</t>
  </si>
  <si>
    <t>80 - 85%</t>
  </si>
  <si>
    <t>85 - 90%</t>
  </si>
  <si>
    <t>90 - 95%</t>
  </si>
  <si>
    <t>95 - 100%</t>
  </si>
  <si>
    <t>100% +</t>
  </si>
  <si>
    <t>Totals</t>
  </si>
  <si>
    <t>0 - 1 month arrears &lt;= 75% LTV</t>
  </si>
  <si>
    <t>1 - 2 month arrears &lt;= 75% LTV</t>
  </si>
  <si>
    <t>2 - 3 month arrears &lt;= 75% LTV</t>
  </si>
  <si>
    <t>&gt; 3 month arrears &lt;= 75% LTV</t>
  </si>
  <si>
    <t>0 - 1 month arrears &gt; 75% LTV</t>
  </si>
  <si>
    <t>1 - 2 month arrears &gt; 75% LTV</t>
  </si>
  <si>
    <t>2 - 3 month arrears &gt; 75% LTV</t>
  </si>
  <si>
    <t>&gt; 3 month arrears &gt; 75% LTV</t>
  </si>
  <si>
    <t>Ownership Status</t>
  </si>
  <si>
    <t>Owner Occupied</t>
  </si>
  <si>
    <t>Buy To Let Borrowers</t>
  </si>
  <si>
    <t>Total</t>
  </si>
  <si>
    <t>Amount</t>
  </si>
  <si>
    <t>Yorkshire Building Society</t>
  </si>
  <si>
    <t>Weighted Average Interest Rate (%)</t>
  </si>
  <si>
    <t>Regional Distribution</t>
  </si>
  <si>
    <t>East Anglia</t>
  </si>
  <si>
    <t>East Midlands</t>
  </si>
  <si>
    <t>Greater London</t>
  </si>
  <si>
    <t>Northern Ireland</t>
  </si>
  <si>
    <t>North</t>
  </si>
  <si>
    <t>North West</t>
  </si>
  <si>
    <t>Scotland</t>
  </si>
  <si>
    <t>Other South East</t>
  </si>
  <si>
    <t>South West</t>
  </si>
  <si>
    <t>Wales</t>
  </si>
  <si>
    <t>West Midlands</t>
  </si>
  <si>
    <t>Yorkshire and Humber</t>
  </si>
  <si>
    <t>Property Type (Residential)</t>
  </si>
  <si>
    <t>Repayment Type</t>
  </si>
  <si>
    <t>Loan Purpose</t>
  </si>
  <si>
    <t>Purchase</t>
  </si>
  <si>
    <t>Occupancy Status</t>
  </si>
  <si>
    <t>Second Home</t>
  </si>
  <si>
    <t>Right to Buy</t>
  </si>
  <si>
    <t>Seasoning in Months</t>
  </si>
  <si>
    <t>&gt;0 - &lt;=12</t>
  </si>
  <si>
    <t>&gt;13 - &lt;=18</t>
  </si>
  <si>
    <t>&gt;19 - &lt;=24</t>
  </si>
  <si>
    <t>&gt;25 - &lt;=30</t>
  </si>
  <si>
    <t>&gt;31 - &lt;=36</t>
  </si>
  <si>
    <t>&gt;37 - &lt;=42</t>
  </si>
  <si>
    <t>&gt;43 - &lt;=48</t>
  </si>
  <si>
    <t>&gt;49 - &lt;=54</t>
  </si>
  <si>
    <t>55+</t>
  </si>
  <si>
    <t>Borrower Status</t>
  </si>
  <si>
    <t>Employed</t>
  </si>
  <si>
    <t>&lt;=30k</t>
  </si>
  <si>
    <t>&gt;30 - &lt;=40k</t>
  </si>
  <si>
    <t>&gt;40 - &lt;=50k</t>
  </si>
  <si>
    <t>&gt;50 - &lt;=75k</t>
  </si>
  <si>
    <t>&gt;75 - &lt;=100k</t>
  </si>
  <si>
    <t>&gt;100 - &lt;=150k</t>
  </si>
  <si>
    <t>&gt;150 - &lt;=200k</t>
  </si>
  <si>
    <t>&gt;200 - &lt;=300k</t>
  </si>
  <si>
    <t>&gt;300k +</t>
  </si>
  <si>
    <t>Mortgage Payment Frequency</t>
  </si>
  <si>
    <t>Monthly</t>
  </si>
  <si>
    <t>Quarterly</t>
  </si>
  <si>
    <t>Annually</t>
  </si>
  <si>
    <t>Interest Payment Type</t>
  </si>
  <si>
    <t>Fixed</t>
  </si>
  <si>
    <t xml:space="preserve">Total                    </t>
  </si>
  <si>
    <t>CCJs</t>
  </si>
  <si>
    <t>Self-Certification</t>
  </si>
  <si>
    <t>Previous Bankruptcy Order or IVA</t>
  </si>
  <si>
    <t>Weighted Average Current LTV (Indexed) (%)</t>
  </si>
  <si>
    <t>Weighted Average Current LTV (Non-Indexed) (%)</t>
  </si>
  <si>
    <t>Weighted Average Current Seasoning (in Months)</t>
  </si>
  <si>
    <t>Current LTV (Non-Indexed)</t>
  </si>
  <si>
    <t>% of Total Number</t>
  </si>
  <si>
    <t>% of Total Amount</t>
  </si>
  <si>
    <t>Other</t>
  </si>
  <si>
    <t>Mortgage Size (GBP)</t>
  </si>
  <si>
    <t>Semi-Annually</t>
  </si>
  <si>
    <t>Self-Employed</t>
  </si>
  <si>
    <t>Repayment</t>
  </si>
  <si>
    <t>Interest Only</t>
  </si>
  <si>
    <t>Investment Property (Buy-to-Let)</t>
  </si>
  <si>
    <t>Re-Mortgage</t>
  </si>
  <si>
    <t>Tracker</t>
  </si>
  <si>
    <t>Current LTV (Indexed as Defined in OC)</t>
  </si>
  <si>
    <t>Current</t>
  </si>
  <si>
    <t>0 - 1 month arrears</t>
  </si>
  <si>
    <t>1 - 2 month arrears</t>
  </si>
  <si>
    <t>2 - 3 month arrears</t>
  </si>
  <si>
    <t>&gt; 3 month arrears</t>
  </si>
  <si>
    <t>Current Arrears Breakdown (by Indexed LTV)</t>
  </si>
  <si>
    <t>Current Arrears Breakdown</t>
  </si>
  <si>
    <t>Flat</t>
  </si>
  <si>
    <t>Semi Detached House</t>
  </si>
  <si>
    <t>Detached House</t>
  </si>
  <si>
    <t>Terraced House</t>
  </si>
  <si>
    <t>Detached Bungalow</t>
  </si>
  <si>
    <t>Semi Detached Bungalow</t>
  </si>
  <si>
    <t>Maisonette</t>
  </si>
  <si>
    <t>Drawdown</t>
  </si>
  <si>
    <t>Home Improvement</t>
  </si>
  <si>
    <t>Retired</t>
  </si>
  <si>
    <t>Homemaker</t>
  </si>
  <si>
    <t>Standard Variable</t>
  </si>
  <si>
    <t>Tracker with Collar</t>
  </si>
  <si>
    <t>Income Multiple</t>
  </si>
  <si>
    <t>1x</t>
  </si>
  <si>
    <t>2x</t>
  </si>
  <si>
    <t>3x</t>
  </si>
  <si>
    <t>4x</t>
  </si>
  <si>
    <t>5x</t>
  </si>
  <si>
    <t>Weighted Average Current LTV (Indexed) (%) Number of exceptions accounts</t>
  </si>
  <si>
    <t>Weighted Average Current LTV (Indexed) (%) Balance of exceptions accounts</t>
  </si>
  <si>
    <t>Weighted Average Current LTV (Non indexed) (%) Number of exceptions accounts</t>
  </si>
  <si>
    <t>Weighted Average Current LTV (Non indexed) (%) Balance of exceptions accounts</t>
  </si>
  <si>
    <t>Weighted Average Current Seasoning (in Months) Number of exception accounts</t>
  </si>
  <si>
    <t>Weighted Average Current Seasoning (in Months) Balance of exception accounts</t>
  </si>
  <si>
    <t>Weighted Average Interest Rate (%) Number of exception accounts</t>
  </si>
  <si>
    <t>Weighted Average Interest Rate (%) Balance of exception accounts</t>
  </si>
  <si>
    <t>No Valuation Available</t>
  </si>
  <si>
    <t>No Income Multiplier</t>
  </si>
  <si>
    <t>No  Valuation Available</t>
  </si>
  <si>
    <t>No Region</t>
  </si>
  <si>
    <t>No Opening Date</t>
  </si>
  <si>
    <t>Not Available</t>
  </si>
  <si>
    <t>Date of Report: [17/08/06]</t>
  </si>
  <si>
    <t>Covered Bond Programme - [Quarterly / Monthly] Investor Report: [Aug 2006]</t>
  </si>
  <si>
    <t>Asset Percentage</t>
  </si>
  <si>
    <t>Counterparties</t>
  </si>
  <si>
    <t>Servicer</t>
  </si>
  <si>
    <t>Cash Manager</t>
  </si>
  <si>
    <t>Covered Bonds Swap Providers</t>
  </si>
  <si>
    <t>Interest Rate Swap Provider</t>
  </si>
  <si>
    <t>Account Bank</t>
  </si>
  <si>
    <t>Asset Coverage Test</t>
  </si>
  <si>
    <t>A</t>
  </si>
  <si>
    <t>LEN5657B - adjusted mortgage balance</t>
  </si>
  <si>
    <t>B</t>
  </si>
  <si>
    <t>Balance on Principal ledger</t>
  </si>
  <si>
    <t>C</t>
  </si>
  <si>
    <t>Cash capital contributions</t>
  </si>
  <si>
    <t>D</t>
  </si>
  <si>
    <t>Substitute assets</t>
  </si>
  <si>
    <t>Y</t>
  </si>
  <si>
    <t>Z</t>
  </si>
  <si>
    <t>Method Used for Calculating "A" (note 1)</t>
  </si>
  <si>
    <t>Principal amount outstanding of Covered Bond</t>
  </si>
  <si>
    <t>Amount of Credit Support</t>
  </si>
  <si>
    <t>Note 1</t>
  </si>
  <si>
    <t>Ledgers</t>
  </si>
  <si>
    <t>Revenue Ledger</t>
  </si>
  <si>
    <t>Principal Ledger</t>
  </si>
  <si>
    <t>Reserve Ledger</t>
  </si>
  <si>
    <t>Capital Account Ledger</t>
  </si>
  <si>
    <t>GIC Account</t>
  </si>
  <si>
    <t>Transaction Account</t>
  </si>
  <si>
    <t>Substitute Assets</t>
  </si>
  <si>
    <t>Total:     A + B + C + D - ( Y + Z )</t>
  </si>
  <si>
    <t>Offset account balances + general savings account offsets</t>
  </si>
  <si>
    <t>(ii)  Arrears Adjusted True Balance less deemed Reductions multiplied by the Asset Percentage</t>
  </si>
  <si>
    <t>Barclays, HSBC, Societe Generale</t>
  </si>
  <si>
    <t>(i)   Adjusted True Balance less deemed reductions</t>
  </si>
  <si>
    <t>Date of Report: 30/11/06</t>
  </si>
  <si>
    <t>Covered Bond Programme - Investor Report: 30 November 2006</t>
  </si>
  <si>
    <t>0 - &lt;= 1 month arrears &lt;= 75% LTV</t>
  </si>
  <si>
    <t>0 - &lt;= 1 month arrears &gt; 75% LTV</t>
  </si>
  <si>
    <t>&gt; 1 - &lt;= 2 month arrears &lt;= 75% LTV</t>
  </si>
  <si>
    <t>&gt; 2 - &lt;= 3 month arrears &lt;= 75% LTV</t>
  </si>
  <si>
    <t>&gt; 1 - &lt;=2 month arrears &gt; 75% LTV</t>
  </si>
  <si>
    <t>&gt; 2 - &lt;=3 month arrears &gt; 75% LTV</t>
  </si>
  <si>
    <t>Bond proceeds * avg maturity * 0.5% (see below)</t>
  </si>
  <si>
    <t>Yorkshire and Humberside</t>
  </si>
  <si>
    <t>Administration</t>
  </si>
  <si>
    <t>Name of issuer</t>
  </si>
  <si>
    <t>Name of RCB programme</t>
  </si>
  <si>
    <t>Name, job title and contact details of person validating this form</t>
  </si>
  <si>
    <t>Date of form submission</t>
  </si>
  <si>
    <t>Start Date of reporting period</t>
  </si>
  <si>
    <t>End Date of reporting period</t>
  </si>
  <si>
    <t>Web links - prospectus, transaction documents, loan-level data</t>
  </si>
  <si>
    <t>Mortgage Collections</t>
  </si>
  <si>
    <t>Mortgage collections (scheduled - interest)</t>
  </si>
  <si>
    <t>Mortgage collections (scheduled - principal)</t>
  </si>
  <si>
    <t>Mortgage collections (unscheduled - interest)</t>
  </si>
  <si>
    <t>Mortgage collections (unscheduled - principal)</t>
  </si>
  <si>
    <t>Loan redemptions since previous reporting date</t>
  </si>
  <si>
    <t>Loans bought back by seller(s)</t>
  </si>
  <si>
    <t>Loans sold into the cover pool</t>
  </si>
  <si>
    <t>Loan Redemptions &amp; Replenishments Since Previous Reporting Date</t>
  </si>
  <si>
    <t>% of total number</t>
  </si>
  <si>
    <t xml:space="preserve">Amount (GBP) </t>
  </si>
  <si>
    <t>% of total amount</t>
  </si>
  <si>
    <t>of which are non-performing loans</t>
  </si>
  <si>
    <t>of which have breached R&amp;Ws</t>
  </si>
  <si>
    <t>Average loan balance (GBP)</t>
  </si>
  <si>
    <t>Weighted average non-indexed LTV (%)</t>
  </si>
  <si>
    <t>Weighted average indexed LTV (%)</t>
  </si>
  <si>
    <t>Weighted average seasoning (months)</t>
  </si>
  <si>
    <t>Weighted average remaining term (months)</t>
  </si>
  <si>
    <t>Weighted average interest rate (%)</t>
  </si>
  <si>
    <t>Standard Variable Rate(s) (%)</t>
  </si>
  <si>
    <t xml:space="preserve">Constant Pre-Payment Rate (%, current month) </t>
  </si>
  <si>
    <t xml:space="preserve">Constant Pre-Payment Rate (%, quarterly average) </t>
  </si>
  <si>
    <t xml:space="preserve">Principal Payment Rate (%, current month) </t>
  </si>
  <si>
    <t xml:space="preserve">Principal Payment Rate (%, quarterly average) </t>
  </si>
  <si>
    <t xml:space="preserve">Constant Default Rate (%, current month) </t>
  </si>
  <si>
    <t xml:space="preserve">Constant Default Rate (%, quarterly average) </t>
  </si>
  <si>
    <t>Fixed at origination, reverting to SVR</t>
  </si>
  <si>
    <t>Fixed at origination, reverting to Libor</t>
  </si>
  <si>
    <t>Fixed at origination, reverting to tracker</t>
  </si>
  <si>
    <t>Current rate</t>
  </si>
  <si>
    <t>Current margin</t>
  </si>
  <si>
    <t>Reversionary margin</t>
  </si>
  <si>
    <t>Initial rate</t>
  </si>
  <si>
    <t>Fixed for life</t>
  </si>
  <si>
    <t>Tracker at origination, reverting to SVR</t>
  </si>
  <si>
    <t>Tracker at origination, reverting to Libor</t>
  </si>
  <si>
    <t>Tracker for life</t>
  </si>
  <si>
    <t>SVR, including discount to SVR</t>
  </si>
  <si>
    <t>Libor</t>
  </si>
  <si>
    <t xml:space="preserve">0-1 month in arrears </t>
  </si>
  <si>
    <t>3-6 months in arrears  (greater than 3 month, includes 6 months)</t>
  </si>
  <si>
    <t>6-12 months in arrears  (greater than 6 months, includes 12 months)</t>
  </si>
  <si>
    <t>12+ months in arrears (greater than 12 months)</t>
  </si>
  <si>
    <t>50-55%</t>
  </si>
  <si>
    <t>55-60%</t>
  </si>
  <si>
    <t>60-65%</t>
  </si>
  <si>
    <t>65-70%</t>
  </si>
  <si>
    <t>70-75%</t>
  </si>
  <si>
    <t>75-80%</t>
  </si>
  <si>
    <t>80-85%</t>
  </si>
  <si>
    <t>85-90%</t>
  </si>
  <si>
    <t>90-95%</t>
  </si>
  <si>
    <t>95-100%</t>
  </si>
  <si>
    <t>100-105%</t>
  </si>
  <si>
    <t>105-110%</t>
  </si>
  <si>
    <t>110-125%</t>
  </si>
  <si>
    <t>125%+</t>
  </si>
  <si>
    <t>0-50%  - Non Indexed</t>
  </si>
  <si>
    <t>0-50%  - Indexed</t>
  </si>
  <si>
    <t>London</t>
  </si>
  <si>
    <t>South East</t>
  </si>
  <si>
    <t>Capital repayment</t>
  </si>
  <si>
    <t>Interest-only</t>
  </si>
  <si>
    <t>Part-and-part</t>
  </si>
  <si>
    <t>Offset</t>
  </si>
  <si>
    <t>Owner-occupied</t>
  </si>
  <si>
    <t>Buy-to-let</t>
  </si>
  <si>
    <t>Second home</t>
  </si>
  <si>
    <t>0-12 months</t>
  </si>
  <si>
    <t>12-24 months</t>
  </si>
  <si>
    <t>24-36 months</t>
  </si>
  <si>
    <t>36-48 months</t>
  </si>
  <si>
    <t>48-60 months</t>
  </si>
  <si>
    <t>60-72 months</t>
  </si>
  <si>
    <t>72-84 months</t>
  </si>
  <si>
    <t>84-96 months</t>
  </si>
  <si>
    <t>96-108 months</t>
  </si>
  <si>
    <t>108-120 months</t>
  </si>
  <si>
    <t>120-150 months</t>
  </si>
  <si>
    <t>150-180 months</t>
  </si>
  <si>
    <t>180+ months</t>
  </si>
  <si>
    <t>Self-employed</t>
  </si>
  <si>
    <t>Unemployed</t>
  </si>
  <si>
    <t>Guarantor</t>
  </si>
  <si>
    <t>0-5,000</t>
  </si>
  <si>
    <t>5,000-10,000</t>
  </si>
  <si>
    <t>10,000-25,000</t>
  </si>
  <si>
    <t>25,000-50,000</t>
  </si>
  <si>
    <t>50,000-75,000</t>
  </si>
  <si>
    <t>75,000-100,000</t>
  </si>
  <si>
    <t>100,000-150,000</t>
  </si>
  <si>
    <t>150,000-200,000</t>
  </si>
  <si>
    <t>200,000-250,000</t>
  </si>
  <si>
    <t>250,000-300,000</t>
  </si>
  <si>
    <t>300,000-350,000</t>
  </si>
  <si>
    <t>350,000-400,000</t>
  </si>
  <si>
    <t>400,000-450,000</t>
  </si>
  <si>
    <t>450,000-500,000</t>
  </si>
  <si>
    <t>500,000-600,000</t>
  </si>
  <si>
    <t>600,000-700,000</t>
  </si>
  <si>
    <t>700,000-800,000</t>
  </si>
  <si>
    <t>800,000-900,000</t>
  </si>
  <si>
    <t>900,000-1,000,000</t>
  </si>
  <si>
    <t>1,000,000 +</t>
  </si>
  <si>
    <t>SVR</t>
  </si>
  <si>
    <t>Other (please specify)</t>
  </si>
  <si>
    <t>Fully verified</t>
  </si>
  <si>
    <t>Fast-track</t>
  </si>
  <si>
    <t>Self-certified</t>
  </si>
  <si>
    <t>0-30 months</t>
  </si>
  <si>
    <t>1-2 months in arrears (greater than 1 month, includes 2 months)</t>
  </si>
  <si>
    <t>2-3 months in arrears  (greater than 2 months, includes 3 months)</t>
  </si>
  <si>
    <t>Description</t>
  </si>
  <si>
    <t>Product Rate Type and Reversionary Profiles</t>
  </si>
  <si>
    <t>Weighted average</t>
  </si>
  <si>
    <t>Remaining teaser period (month)</t>
  </si>
  <si>
    <t xml:space="preserve">Loan purpose type </t>
  </si>
  <si>
    <t xml:space="preserve">Total </t>
  </si>
  <si>
    <t xml:space="preserve">Repayment type </t>
  </si>
  <si>
    <t>Current outstanding balance of loan</t>
  </si>
  <si>
    <t xml:space="preserve">Remaining term of loan </t>
  </si>
  <si>
    <t>30-60 months</t>
  </si>
  <si>
    <t>60-120 months</t>
  </si>
  <si>
    <t>120-180 months</t>
  </si>
  <si>
    <t>180-240 months</t>
  </si>
  <si>
    <t>240-300 months</t>
  </si>
  <si>
    <t>300-360 months</t>
  </si>
  <si>
    <t>360+ months</t>
  </si>
  <si>
    <t xml:space="preserve">Employment status </t>
  </si>
  <si>
    <t xml:space="preserve">Seasoning </t>
  </si>
  <si>
    <t xml:space="preserve">Income verification type </t>
  </si>
  <si>
    <t xml:space="preserve">Interest payment type </t>
  </si>
  <si>
    <t>Programme Currency</t>
  </si>
  <si>
    <t>GBP</t>
  </si>
  <si>
    <t>Programme size</t>
  </si>
  <si>
    <t>Covered bonds principal amount outstanding (GBP, non-GBP series converted at swap FX rate)</t>
  </si>
  <si>
    <t>Covered bonds principal amount outstanding (GBP, non-GBP series converted at current spot rate)</t>
  </si>
  <si>
    <t>Cover pool balance (GBP)</t>
  </si>
  <si>
    <t>GIC account balance (GBP)</t>
  </si>
  <si>
    <t>Any additional collateral (please specify)</t>
  </si>
  <si>
    <t>Any additional collateral (GBP)</t>
  </si>
  <si>
    <t>Aggregate balance of off-set mortgages (GBP)</t>
  </si>
  <si>
    <t>Aggregate deposits attaching to the cover pool (GBP)</t>
  </si>
  <si>
    <t>Aggregate deposits attaching specifically to the off-set mortgages (GBP)</t>
  </si>
  <si>
    <t>Nominal level of overcollateralisation (GBP)</t>
  </si>
  <si>
    <t>Nominal level of overcollateralisation (%)</t>
  </si>
  <si>
    <t>Fitch Discontinuity Factor (%)</t>
  </si>
  <si>
    <t>Moody's Timely Payment Indicator</t>
  </si>
  <si>
    <t>Moody's Collateral Score (%)</t>
  </si>
  <si>
    <t>Stratifications</t>
  </si>
  <si>
    <t>Series</t>
  </si>
  <si>
    <t>Issue date</t>
  </si>
  <si>
    <t>Original rating (Moody's/S&amp;P/Fitch/DBRS)</t>
  </si>
  <si>
    <t>D Murray</t>
  </si>
  <si>
    <t>Current rating (Moody's/S&amp;P/Fitch/DBRS)</t>
  </si>
  <si>
    <t>Denomination</t>
  </si>
  <si>
    <t>EUR</t>
  </si>
  <si>
    <t>Amount at issuance</t>
  </si>
  <si>
    <t>FX swap rate (rate:£1)</t>
  </si>
  <si>
    <t>n/a</t>
  </si>
  <si>
    <t>Maturity type (hard/soft-bullet/pass-through)</t>
  </si>
  <si>
    <t>soft-bullet</t>
  </si>
  <si>
    <t>Scheduled final maturity date</t>
  </si>
  <si>
    <t>Legal final maturity date</t>
  </si>
  <si>
    <t>ISIN</t>
  </si>
  <si>
    <t>XS0543208689</t>
  </si>
  <si>
    <t>XS0616210752</t>
  </si>
  <si>
    <t>XS0762446853</t>
  </si>
  <si>
    <t>Stock exchange listing</t>
  </si>
  <si>
    <t>Coupon payment frequency</t>
  </si>
  <si>
    <t>Annual</t>
  </si>
  <si>
    <t>Coupon payment date</t>
  </si>
  <si>
    <t>Coupon (rate if fixed, margin and reference rate if floating)</t>
  </si>
  <si>
    <t>Margin payable under extended maturity period (%)</t>
  </si>
  <si>
    <t>Swap counterparty/ies</t>
  </si>
  <si>
    <t>Swap notional denomination</t>
  </si>
  <si>
    <t>Swap notional amount</t>
  </si>
  <si>
    <t>Swap notional maturity</t>
  </si>
  <si>
    <t>LLP receive rate/margin</t>
  </si>
  <si>
    <t>LLP pay rate/margin</t>
  </si>
  <si>
    <t>Collateral posting amount</t>
  </si>
  <si>
    <t>Programme triggers</t>
  </si>
  <si>
    <t>Summary of Event</t>
  </si>
  <si>
    <t>Trigger (S&amp;P, Moody's, Fitch, DBRS; short-term, long-term)</t>
  </si>
  <si>
    <t>Trigger breached (yes/no)</t>
  </si>
  <si>
    <t>Consequence of a trigger breach</t>
  </si>
  <si>
    <t>Maximum asset percentage from Fitch (%)</t>
  </si>
  <si>
    <t>Maximum asset percentage from Moody's (%)</t>
  </si>
  <si>
    <t>Maximum asset percentage from S&amp;P (%)</t>
  </si>
  <si>
    <t>Credit support as derived from ACT (GBP) (see note 2)</t>
  </si>
  <si>
    <t>Credit support as derived from ACT (%)</t>
  </si>
  <si>
    <t>Principal collections not yet applied</t>
  </si>
  <si>
    <t>Set-off offset loans</t>
  </si>
  <si>
    <t>Flexible draw capacity</t>
  </si>
  <si>
    <t xml:space="preserve">E </t>
  </si>
  <si>
    <t>V</t>
  </si>
  <si>
    <t xml:space="preserve">W </t>
  </si>
  <si>
    <t>X</t>
  </si>
  <si>
    <t>Counterparties, Ratings</t>
  </si>
  <si>
    <t>Counterparty/ies</t>
  </si>
  <si>
    <t>Fitch</t>
  </si>
  <si>
    <t>Moody's</t>
  </si>
  <si>
    <t>S&amp;P</t>
  </si>
  <si>
    <t>DBRS</t>
  </si>
  <si>
    <t xml:space="preserve">Rating trigger </t>
  </si>
  <si>
    <t>Current rating</t>
  </si>
  <si>
    <t>Covered bonds</t>
  </si>
  <si>
    <t>Issuer</t>
  </si>
  <si>
    <t>AA+</t>
  </si>
  <si>
    <t>Seller(s)</t>
  </si>
  <si>
    <t>Cash manager</t>
  </si>
  <si>
    <t>Account bank</t>
  </si>
  <si>
    <t>Stand-by account bank</t>
  </si>
  <si>
    <t>Servicer(s)</t>
  </si>
  <si>
    <t>Stand-by servicer(s)</t>
  </si>
  <si>
    <t>Swap provider(s) on cover pool</t>
  </si>
  <si>
    <t>Stand-by swap provider(s) on cover pool</t>
  </si>
  <si>
    <t>Swap notional amount(s) (GBP)</t>
  </si>
  <si>
    <t>Swap notional maturity/ies</t>
  </si>
  <si>
    <t>Collateral posting amount(s) (GBP)</t>
  </si>
  <si>
    <t>Accounts, Ledgers</t>
  </si>
  <si>
    <t>Value</t>
  </si>
  <si>
    <t>Asset Percentage (%)</t>
  </si>
  <si>
    <t>Programme-Level Characteristics</t>
  </si>
  <si>
    <t>Arrears Breakdown</t>
  </si>
  <si>
    <t>TARGETED VALUE</t>
  </si>
  <si>
    <t>Revenue receipts / ledger</t>
  </si>
  <si>
    <t xml:space="preserve">Beg Balance </t>
  </si>
  <si>
    <t xml:space="preserve">Interest on Mortgages </t>
  </si>
  <si>
    <t>Interest on GIC</t>
  </si>
  <si>
    <t>Interest on Sub Assets</t>
  </si>
  <si>
    <t>Interest on Authorised Investments</t>
  </si>
  <si>
    <t xml:space="preserve">Other Revenue </t>
  </si>
  <si>
    <t>Amounts transferred from / (to) Reserve Fund</t>
  </si>
  <si>
    <t>Cash Capital Contribution deemed to be revenue</t>
  </si>
  <si>
    <t>Net interest from / (to) Interest Rate Swap Provider</t>
  </si>
  <si>
    <t xml:space="preserve">Interest (to) Covered Bond Swap Providers </t>
  </si>
  <si>
    <t>Pre-funding of monthly swap payments</t>
  </si>
  <si>
    <t>Interest paid on Covered Bonds without Covered Bonds Swaps</t>
  </si>
  <si>
    <t xml:space="preserve">Closing Balance </t>
  </si>
  <si>
    <t>Principal receipts / ledger</t>
  </si>
  <si>
    <t xml:space="preserve">Principal repayments under mortgages </t>
  </si>
  <si>
    <t>Proceeds from Term Advances</t>
  </si>
  <si>
    <t>Mortgages Purchased</t>
  </si>
  <si>
    <t>Cash Captial Contributions deemed to be principal</t>
  </si>
  <si>
    <t>Proceeds from Mortgage Sales</t>
  </si>
  <si>
    <t>Principal payments to Covered Bonds Swap Providers</t>
  </si>
  <si>
    <t>Principal paid on Covered Bonds without Covered Bonds Swaps</t>
  </si>
  <si>
    <t xml:space="preserve">Capital Distribution </t>
  </si>
  <si>
    <t>Closing Balance</t>
  </si>
  <si>
    <t xml:space="preserve">Reserve receipts / ledger </t>
  </si>
  <si>
    <t>Transfers to GIC</t>
  </si>
  <si>
    <t xml:space="preserve">Reserve Required Amount </t>
  </si>
  <si>
    <t>Transfers from GIC</t>
  </si>
  <si>
    <t xml:space="preserve">Capital Account receipts / ledger </t>
  </si>
  <si>
    <t>Increase in loan balance due to Capitalised interest</t>
  </si>
  <si>
    <t>Increase in loan balance due to Further Advances</t>
  </si>
  <si>
    <t>Increase in loan balance due to insurance &amp; fees</t>
  </si>
  <si>
    <t xml:space="preserve">Capital Contributions </t>
  </si>
  <si>
    <t>Losses from Capital Contribution in Kind</t>
  </si>
  <si>
    <t>Aa2</t>
  </si>
  <si>
    <t>BBB+/F2</t>
  </si>
  <si>
    <t>Baa2/P2</t>
  </si>
  <si>
    <t>F2</t>
  </si>
  <si>
    <t>P2</t>
  </si>
  <si>
    <t>P1</t>
  </si>
  <si>
    <t>Baa2</t>
  </si>
  <si>
    <t>BBB+</t>
  </si>
  <si>
    <t>-</t>
  </si>
  <si>
    <t>HSBC Bank Plc</t>
  </si>
  <si>
    <t>Loan balance zero</t>
  </si>
  <si>
    <t>Swap confirmation</t>
  </si>
  <si>
    <t>Adjusted current balance</t>
  </si>
  <si>
    <t>Qualifying additional collateral</t>
  </si>
  <si>
    <t>Proceeds of sold mortgage loans</t>
  </si>
  <si>
    <t>Personal secured loans</t>
  </si>
  <si>
    <t>Set-off</t>
  </si>
  <si>
    <t>Negative carry</t>
  </si>
  <si>
    <t>Latest Fitch report</t>
  </si>
  <si>
    <t>Quarterley Performance Overview</t>
  </si>
  <si>
    <t>Final Terms</t>
  </si>
  <si>
    <t>Aa1/AAA</t>
  </si>
  <si>
    <t>Aa2/AAA</t>
  </si>
  <si>
    <t>Aa2/AA+</t>
  </si>
  <si>
    <t>Bloomberg/Rating agency websites</t>
  </si>
  <si>
    <t>TMS</t>
  </si>
  <si>
    <t>22nd</t>
  </si>
  <si>
    <t>12th</t>
  </si>
  <si>
    <t>23rd</t>
  </si>
  <si>
    <t>1.75% / 3m Libor</t>
  </si>
  <si>
    <t>1.75% / 1m Libor</t>
  </si>
  <si>
    <t>1.683% / 3m Libor</t>
  </si>
  <si>
    <t>1.495% / 3m Libor</t>
  </si>
  <si>
    <t>Amount outstanding</t>
  </si>
  <si>
    <t>YBS / Issuer</t>
  </si>
  <si>
    <t>YBS failure to pay on Covered Bonds</t>
  </si>
  <si>
    <t>YBS failure to pay on Covered Bonds or YBS insolvency</t>
  </si>
  <si>
    <t>No</t>
  </si>
  <si>
    <t>Triggers a Notice to Pay on the LLP</t>
  </si>
  <si>
    <t>YBS / Seller</t>
  </si>
  <si>
    <t>Details of the Borrowers with Loans to be delivered to the LLP, the Security Trustee (upon request) and the Rating Agencies.</t>
  </si>
  <si>
    <t>Long term Baa3 (moody's), Fitch BBB-</t>
  </si>
  <si>
    <t>Account Bank short ratings fall below trigger</t>
  </si>
  <si>
    <t>P1 (Moody's),  A1 (Fitch)</t>
  </si>
  <si>
    <t>Yes</t>
  </si>
  <si>
    <t>Standby Account bank invoked</t>
  </si>
  <si>
    <t>Stand-by Account Bank</t>
  </si>
  <si>
    <t>Standby Account Bank short ratings fall below trigger</t>
  </si>
  <si>
    <t>Move to higher rated bank/guarantee required</t>
  </si>
  <si>
    <t>Servicer rating fall below trigger</t>
  </si>
  <si>
    <t>Initial below Baa1 (Moody's), BBB+ (Fitch)</t>
  </si>
  <si>
    <t>Subsequent below Baa3 (Moody's), BBB- (Fitch)</t>
  </si>
  <si>
    <t>Transfer servicing to Back up Servicer</t>
  </si>
  <si>
    <t>Cash Manager ratings fall below trigger</t>
  </si>
  <si>
    <t>Interest Rate Swap provider ratings fall below Trigger</t>
  </si>
  <si>
    <t>Short term below P2 (Moody's), A2 (Fitch)</t>
  </si>
  <si>
    <t>Within 30 Business Days, i) transfer all rights under the Agreement to a third party,  ii) procure a co-obligor and either take such action as agreed with Moody's or post collateral</t>
  </si>
  <si>
    <t>Event (please list all triggers)</t>
  </si>
  <si>
    <r>
      <t>Covered Bonds Outstanding, Associated Derivatives</t>
    </r>
    <r>
      <rPr>
        <b/>
        <sz val="12"/>
        <rFont val="Arial"/>
        <family val="2"/>
      </rPr>
      <t xml:space="preserve"> (please disclose for all bonds outstanding)</t>
    </r>
  </si>
  <si>
    <t>Value as of End Date of reporting period</t>
  </si>
  <si>
    <t>Value as of Start Date of reporting period</t>
  </si>
  <si>
    <t>na</t>
  </si>
  <si>
    <t>(I) Adjusted True Balance less deemed reductions. (ii) Arrears Adjusted True Balance less deemed Reductions multiplied by the Asset Percentage</t>
  </si>
  <si>
    <t>F1+</t>
  </si>
  <si>
    <t>BBB-</t>
  </si>
  <si>
    <t>Baa3</t>
  </si>
  <si>
    <t>4 (moderate risk)</t>
  </si>
  <si>
    <t>Probable</t>
  </si>
  <si>
    <t>Initial below Baa1 (Moody's)</t>
  </si>
  <si>
    <t>Bonds becoming immediately due and payable.</t>
  </si>
  <si>
    <t xml:space="preserve">Cash Manager </t>
  </si>
  <si>
    <t xml:space="preserve">Interest Rate Swap Provider </t>
  </si>
  <si>
    <t>LLP Event of Default (post YBS Event of Default)</t>
  </si>
  <si>
    <t>LLP failure to pay on Covered Bonds, breach of Amortisation or Interest Coverage Test.</t>
  </si>
  <si>
    <t>LLP failure to pay on Covered Bonds
Amortisation Test failure
Interest Coverage Test failure</t>
  </si>
  <si>
    <t>Target Group</t>
  </si>
  <si>
    <t>Third party payments</t>
  </si>
  <si>
    <t>Transfer from Coupon payment ledger</t>
  </si>
  <si>
    <t>Deferred Consideration</t>
  </si>
  <si>
    <t>RCB 3 Annex 2D: Asset Pool Notification Form</t>
  </si>
  <si>
    <t>Completing the form</t>
  </si>
  <si>
    <t>Warning</t>
  </si>
  <si>
    <t>Knowingly or recklessly giving us false or misleading information may be a criminal offence (Regulation 38 of the RCB Regulations and section 398 of the Financial Services and Markets Act 2000).</t>
  </si>
  <si>
    <t>Sending the form</t>
  </si>
  <si>
    <t>Send this form to us by email to rcb@fsa.gov.uk. It is our preference for all correspondence to be submitted electronically. If this is not possible your form may also be submitted by post or by hand to the address below.</t>
  </si>
  <si>
    <t>Covered Bonds Team
Capital Markets 
The Financial Services Authority
25 The North Colonnade
Canary Wharf
London
E14 5HS</t>
  </si>
  <si>
    <t xml:space="preserve">Method Used for Calculating "A" (note 1) </t>
  </si>
  <si>
    <r>
      <t>Please complete all fields</t>
    </r>
    <r>
      <rPr>
        <sz val="10"/>
        <rFont val="Arial"/>
        <family val="2"/>
      </rPr>
      <t xml:space="preserve">. 
Unless specified otherwise, please report data as of the </t>
    </r>
    <r>
      <rPr>
        <i/>
        <sz val="10"/>
        <rFont val="Arial"/>
        <family val="2"/>
      </rPr>
      <t>End Date of reporting period</t>
    </r>
    <r>
      <rPr>
        <sz val="10"/>
        <rFont val="Arial"/>
        <family val="2"/>
      </rPr>
      <t xml:space="preserve">.
This Asset Notification Form </t>
    </r>
    <r>
      <rPr>
        <b/>
        <sz val="10"/>
        <rFont val="Arial"/>
        <family val="2"/>
      </rPr>
      <t>must be submitted each month and published by the issuer on a secure, password-protected website</t>
    </r>
    <r>
      <rPr>
        <sz val="10"/>
        <rFont val="Arial"/>
        <family val="2"/>
      </rPr>
      <t xml:space="preserve">. 
This form must also be sent </t>
    </r>
    <r>
      <rPr>
        <b/>
        <sz val="10"/>
        <rFont val="Arial"/>
        <family val="2"/>
      </rPr>
      <t xml:space="preserve">at least five business days prior to any proposed assets transfer </t>
    </r>
    <r>
      <rPr>
        <sz val="10"/>
        <rFont val="Arial"/>
        <family val="2"/>
      </rPr>
      <t xml:space="preserve">(giving details of the size and composition of the transfer) </t>
    </r>
    <r>
      <rPr>
        <b/>
        <sz val="10"/>
        <rFont val="Arial"/>
        <family val="2"/>
      </rPr>
      <t>when such transfer changes the level of over collateralisation by 5% or more.</t>
    </r>
  </si>
  <si>
    <t>Yorkshire Building Society €7.5 billion Global Covered Bond Programme</t>
  </si>
  <si>
    <t>Daren Murray, Head of Wholesale Funding, djmurray@ybs.co.uk</t>
  </si>
  <si>
    <t>Back up Servicer appointed</t>
  </si>
  <si>
    <t>Pre-funding of amount due in respect of the bonds/to the relevant covered bond swap provider. Pre-funding ledger in place</t>
  </si>
  <si>
    <t xml:space="preserve">Transfer cash management to Back up Cash manager </t>
  </si>
  <si>
    <t>Back up Cash Manager appointed</t>
  </si>
  <si>
    <t>Stand-by cash manager</t>
  </si>
  <si>
    <t>BONY Mellon</t>
  </si>
  <si>
    <t>5.0 / 4.8</t>
  </si>
  <si>
    <t>http://www.ybs.co.uk/your-society/treasury/wholesale_funding/covered-bonds/reports_13.html</t>
  </si>
  <si>
    <t>Yorkshire Building Society €7.5bn Covered Bond Programme - Monthly Investor Report: July 2013</t>
  </si>
  <si>
    <t>A (ii)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</si>
</sst>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mmm\ yyyy"/>
    <numFmt numFmtId="165" formatCode="#,##0_ ;[Red]\-#,##0\ "/>
    <numFmt numFmtId="166" formatCode="_-&quot;£&quot;* #,##0_-;\-&quot;£&quot;* #,##0_-;_-&quot;£&quot;* &quot;-&quot;??_-;_-@_-"/>
    <numFmt numFmtId="167" formatCode="0.0%"/>
    <numFmt numFmtId="168" formatCode="#,##0.00_ ;\-#,##0.00\ "/>
    <numFmt numFmtId="169" formatCode="#,##0_ ;\-#,##0\ "/>
    <numFmt numFmtId="170" formatCode="_-* #,##0_-;\-* #,##0_-;_-* &quot;-&quot;??_-;_-@_-"/>
    <numFmt numFmtId="171" formatCode="0.000%"/>
    <numFmt numFmtId="172" formatCode="0.0000%"/>
    <numFmt numFmtId="173" formatCode="d\-mmm\-yy"/>
    <numFmt numFmtId="174" formatCode="dd\ mmmm\ yyyy"/>
    <numFmt numFmtId="175" formatCode="#,##0;\(#,##0\)"/>
    <numFmt numFmtId="176" formatCode="_-* #,##0.000_-;\-* #,##0.000_-;_-* &quot;-&quot;??_-;_-@_-"/>
    <numFmt numFmtId="177" formatCode="_-* #,##0.0000_-;\-* #,##0.0000_-;_-* &quot;-&quot;??_-;_-@_-"/>
    <numFmt numFmtId="178" formatCode="_-* #,##0.00000_-;\-* #,##0.00000_-;_-* &quot;-&quot;??_-;_-@_-"/>
    <numFmt numFmtId="179" formatCode="&quot;£&quot;#,##0"/>
    <numFmt numFmtId="180" formatCode="dd/mm/yy;@"/>
    <numFmt numFmtId="181" formatCode="0.000"/>
    <numFmt numFmtId="182" formatCode="#,##0.0000_ ;\-#,##0.0000\ "/>
    <numFmt numFmtId="183" formatCode="#,##0.00_ ;[Red]\-#,##0.00\ "/>
    <numFmt numFmtId="184" formatCode="#,##0;\(#,##0\);\-"/>
    <numFmt numFmtId="185" formatCode="#,##0.00;\(#,##0.00\);\-"/>
    <numFmt numFmtId="186" formatCode="#,##0;[Red]\(#,##0\)"/>
  </numFmts>
  <fonts count="6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i/>
      <sz val="8"/>
      <color indexed="5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14"/>
      <name val="Arial"/>
      <family val="2"/>
    </font>
    <font>
      <sz val="8"/>
      <color indexed="8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u val="single"/>
      <sz val="20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1F497D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1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thin"/>
      <top style="thin"/>
      <bottom style="thin"/>
    </border>
    <border>
      <left/>
      <right style="hair"/>
      <top style="hair"/>
      <bottom/>
    </border>
    <border>
      <left style="hair"/>
      <right/>
      <top style="hair"/>
      <bottom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thin"/>
      <bottom style="double"/>
    </border>
    <border>
      <left/>
      <right/>
      <top style="hair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hair"/>
      <bottom style="medium"/>
    </border>
    <border>
      <left style="medium"/>
      <right/>
      <top/>
      <bottom/>
    </border>
    <border>
      <left/>
      <right style="medium"/>
      <top style="medium"/>
      <bottom style="thin"/>
    </border>
    <border>
      <left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48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38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166" fontId="4" fillId="0" borderId="0" xfId="44" applyNumberFormat="1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6" fillId="34" borderId="11" xfId="0" applyFont="1" applyFill="1" applyBorder="1" applyAlignment="1">
      <alignment/>
    </xf>
    <xf numFmtId="0" fontId="10" fillId="34" borderId="12" xfId="0" applyFont="1" applyFill="1" applyBorder="1" applyAlignment="1">
      <alignment/>
    </xf>
    <xf numFmtId="0" fontId="10" fillId="34" borderId="13" xfId="0" applyFont="1" applyFill="1" applyBorder="1" applyAlignment="1">
      <alignment/>
    </xf>
    <xf numFmtId="0" fontId="0" fillId="0" borderId="0" xfId="0" applyAlignment="1">
      <alignment horizontal="center"/>
    </xf>
    <xf numFmtId="10" fontId="5" fillId="0" borderId="0" xfId="60" applyNumberFormat="1" applyFont="1" applyAlignment="1">
      <alignment horizontal="center"/>
    </xf>
    <xf numFmtId="10" fontId="5" fillId="0" borderId="0" xfId="60" applyNumberFormat="1" applyFont="1" applyFill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6" fillId="34" borderId="14" xfId="0" applyFont="1" applyFill="1" applyBorder="1" applyAlignment="1">
      <alignment horizontal="center"/>
    </xf>
    <xf numFmtId="0" fontId="6" fillId="34" borderId="15" xfId="0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10" fontId="4" fillId="0" borderId="0" xfId="60" applyNumberFormat="1" applyFont="1" applyFill="1" applyBorder="1" applyAlignment="1">
      <alignment horizontal="center"/>
    </xf>
    <xf numFmtId="0" fontId="3" fillId="0" borderId="0" xfId="0" applyFont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6" fillId="34" borderId="11" xfId="0" applyFont="1" applyFill="1" applyBorder="1" applyAlignment="1">
      <alignment horizontal="left"/>
    </xf>
    <xf numFmtId="0" fontId="5" fillId="33" borderId="11" xfId="0" applyFont="1" applyFill="1" applyBorder="1" applyAlignment="1">
      <alignment/>
    </xf>
    <xf numFmtId="0" fontId="0" fillId="33" borderId="12" xfId="0" applyFill="1" applyBorder="1" applyAlignment="1">
      <alignment/>
    </xf>
    <xf numFmtId="0" fontId="5" fillId="33" borderId="16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7" xfId="0" applyFill="1" applyBorder="1" applyAlignment="1">
      <alignment/>
    </xf>
    <xf numFmtId="0" fontId="5" fillId="33" borderId="18" xfId="0" applyFont="1" applyFill="1" applyBorder="1" applyAlignment="1">
      <alignment/>
    </xf>
    <xf numFmtId="10" fontId="5" fillId="33" borderId="13" xfId="60" applyNumberFormat="1" applyFont="1" applyFill="1" applyBorder="1" applyAlignment="1">
      <alignment horizontal="center"/>
    </xf>
    <xf numFmtId="10" fontId="5" fillId="33" borderId="19" xfId="60" applyNumberFormat="1" applyFont="1" applyFill="1" applyBorder="1" applyAlignment="1">
      <alignment horizontal="center"/>
    </xf>
    <xf numFmtId="0" fontId="4" fillId="33" borderId="20" xfId="0" applyFont="1" applyFill="1" applyBorder="1" applyAlignment="1">
      <alignment/>
    </xf>
    <xf numFmtId="10" fontId="5" fillId="33" borderId="21" xfId="60" applyNumberFormat="1" applyFont="1" applyFill="1" applyBorder="1" applyAlignment="1">
      <alignment horizontal="center"/>
    </xf>
    <xf numFmtId="10" fontId="5" fillId="33" borderId="22" xfId="60" applyNumberFormat="1" applyFont="1" applyFill="1" applyBorder="1" applyAlignment="1">
      <alignment horizontal="center"/>
    </xf>
    <xf numFmtId="0" fontId="5" fillId="33" borderId="21" xfId="0" applyFont="1" applyFill="1" applyBorder="1" applyAlignment="1">
      <alignment/>
    </xf>
    <xf numFmtId="0" fontId="5" fillId="33" borderId="22" xfId="0" applyFont="1" applyFill="1" applyBorder="1" applyAlignment="1">
      <alignment/>
    </xf>
    <xf numFmtId="0" fontId="7" fillId="0" borderId="0" xfId="0" applyFont="1" applyFill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6" fillId="34" borderId="20" xfId="0" applyFont="1" applyFill="1" applyBorder="1" applyAlignment="1">
      <alignment horizontal="center"/>
    </xf>
    <xf numFmtId="0" fontId="6" fillId="34" borderId="23" xfId="0" applyFont="1" applyFill="1" applyBorder="1" applyAlignment="1">
      <alignment horizontal="left"/>
    </xf>
    <xf numFmtId="165" fontId="4" fillId="33" borderId="0" xfId="0" applyNumberFormat="1" applyFont="1" applyFill="1" applyBorder="1" applyAlignment="1">
      <alignment horizontal="center"/>
    </xf>
    <xf numFmtId="10" fontId="4" fillId="33" borderId="0" xfId="60" applyNumberFormat="1" applyFont="1" applyFill="1" applyBorder="1" applyAlignment="1">
      <alignment horizontal="center"/>
    </xf>
    <xf numFmtId="166" fontId="4" fillId="33" borderId="0" xfId="44" applyNumberFormat="1" applyFont="1" applyFill="1" applyBorder="1" applyAlignment="1">
      <alignment horizontal="center"/>
    </xf>
    <xf numFmtId="0" fontId="5" fillId="33" borderId="24" xfId="0" applyFont="1" applyFill="1" applyBorder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Fill="1" applyAlignment="1">
      <alignment horizontal="center"/>
    </xf>
    <xf numFmtId="17" fontId="15" fillId="0" borderId="0" xfId="0" applyNumberFormat="1" applyFont="1" applyFill="1" applyAlignment="1" quotePrefix="1">
      <alignment horizontal="center"/>
    </xf>
    <xf numFmtId="16" fontId="15" fillId="0" borderId="0" xfId="0" applyNumberFormat="1" applyFont="1" applyFill="1" applyAlignment="1" quotePrefix="1">
      <alignment horizontal="center"/>
    </xf>
    <xf numFmtId="14" fontId="15" fillId="0" borderId="0" xfId="0" applyNumberFormat="1" applyFont="1" applyFill="1" applyAlignment="1" quotePrefix="1">
      <alignment horizontal="center"/>
    </xf>
    <xf numFmtId="0" fontId="15" fillId="0" borderId="0" xfId="0" applyFont="1" applyFill="1" applyAlignment="1" quotePrefix="1">
      <alignment horizontal="center"/>
    </xf>
    <xf numFmtId="166" fontId="13" fillId="33" borderId="21" xfId="44" applyNumberFormat="1" applyFont="1" applyFill="1" applyBorder="1" applyAlignment="1">
      <alignment horizontal="center"/>
    </xf>
    <xf numFmtId="166" fontId="13" fillId="33" borderId="22" xfId="44" applyNumberFormat="1" applyFont="1" applyFill="1" applyBorder="1" applyAlignment="1">
      <alignment horizontal="center"/>
    </xf>
    <xf numFmtId="166" fontId="13" fillId="33" borderId="24" xfId="44" applyNumberFormat="1" applyFont="1" applyFill="1" applyBorder="1" applyAlignment="1">
      <alignment horizontal="center"/>
    </xf>
    <xf numFmtId="165" fontId="4" fillId="33" borderId="20" xfId="0" applyNumberFormat="1" applyFont="1" applyFill="1" applyBorder="1" applyAlignment="1">
      <alignment horizontal="center"/>
    </xf>
    <xf numFmtId="10" fontId="4" fillId="33" borderId="20" xfId="60" applyNumberFormat="1" applyFont="1" applyFill="1" applyBorder="1" applyAlignment="1">
      <alignment horizontal="center"/>
    </xf>
    <xf numFmtId="166" fontId="4" fillId="33" borderId="20" xfId="44" applyNumberFormat="1" applyFont="1" applyFill="1" applyBorder="1" applyAlignment="1">
      <alignment horizontal="center"/>
    </xf>
    <xf numFmtId="10" fontId="4" fillId="33" borderId="15" xfId="60" applyNumberFormat="1" applyFont="1" applyFill="1" applyBorder="1" applyAlignment="1">
      <alignment horizontal="center"/>
    </xf>
    <xf numFmtId="166" fontId="13" fillId="33" borderId="20" xfId="44" applyNumberFormat="1" applyFont="1" applyFill="1" applyBorder="1" applyAlignment="1">
      <alignment horizontal="center"/>
    </xf>
    <xf numFmtId="165" fontId="4" fillId="33" borderId="23" xfId="0" applyNumberFormat="1" applyFont="1" applyFill="1" applyBorder="1" applyAlignment="1">
      <alignment horizontal="center"/>
    </xf>
    <xf numFmtId="169" fontId="13" fillId="33" borderId="21" xfId="44" applyNumberFormat="1" applyFont="1" applyFill="1" applyBorder="1" applyAlignment="1">
      <alignment horizontal="center"/>
    </xf>
    <xf numFmtId="169" fontId="13" fillId="33" borderId="22" xfId="44" applyNumberFormat="1" applyFont="1" applyFill="1" applyBorder="1" applyAlignment="1">
      <alignment horizontal="center"/>
    </xf>
    <xf numFmtId="169" fontId="13" fillId="33" borderId="24" xfId="44" applyNumberFormat="1" applyFont="1" applyFill="1" applyBorder="1" applyAlignment="1">
      <alignment horizontal="center"/>
    </xf>
    <xf numFmtId="10" fontId="5" fillId="33" borderId="11" xfId="60" applyNumberFormat="1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25" xfId="0" applyFont="1" applyBorder="1" applyAlignment="1">
      <alignment horizontal="right"/>
    </xf>
    <xf numFmtId="0" fontId="6" fillId="34" borderId="23" xfId="0" applyFont="1" applyFill="1" applyBorder="1" applyAlignment="1">
      <alignment/>
    </xf>
    <xf numFmtId="170" fontId="5" fillId="33" borderId="22" xfId="42" applyNumberFormat="1" applyFont="1" applyFill="1" applyBorder="1" applyAlignment="1">
      <alignment/>
    </xf>
    <xf numFmtId="169" fontId="5" fillId="33" borderId="22" xfId="0" applyNumberFormat="1" applyFont="1" applyFill="1" applyBorder="1" applyAlignment="1">
      <alignment/>
    </xf>
    <xf numFmtId="10" fontId="5" fillId="33" borderId="22" xfId="0" applyNumberFormat="1" applyFont="1" applyFill="1" applyBorder="1" applyAlignment="1">
      <alignment horizontal="center"/>
    </xf>
    <xf numFmtId="0" fontId="17" fillId="0" borderId="0" xfId="0" applyFont="1" applyAlignment="1">
      <alignment/>
    </xf>
    <xf numFmtId="0" fontId="6" fillId="34" borderId="20" xfId="0" applyFont="1" applyFill="1" applyBorder="1" applyAlignment="1">
      <alignment horizontal="left"/>
    </xf>
    <xf numFmtId="170" fontId="17" fillId="33" borderId="19" xfId="42" applyNumberFormat="1" applyFont="1" applyFill="1" applyBorder="1" applyAlignment="1">
      <alignment horizontal="center"/>
    </xf>
    <xf numFmtId="0" fontId="17" fillId="0" borderId="22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0" xfId="0" applyFont="1" applyBorder="1" applyAlignment="1">
      <alignment/>
    </xf>
    <xf numFmtId="170" fontId="17" fillId="0" borderId="20" xfId="42" applyNumberFormat="1" applyFont="1" applyBorder="1" applyAlignment="1">
      <alignment/>
    </xf>
    <xf numFmtId="0" fontId="5" fillId="0" borderId="21" xfId="0" applyFont="1" applyBorder="1" applyAlignment="1">
      <alignment/>
    </xf>
    <xf numFmtId="170" fontId="17" fillId="0" borderId="13" xfId="42" applyNumberFormat="1" applyFont="1" applyBorder="1" applyAlignment="1">
      <alignment/>
    </xf>
    <xf numFmtId="43" fontId="13" fillId="33" borderId="22" xfId="42" applyFont="1" applyFill="1" applyBorder="1" applyAlignment="1">
      <alignment horizontal="center"/>
    </xf>
    <xf numFmtId="10" fontId="5" fillId="33" borderId="20" xfId="60" applyNumberFormat="1" applyFont="1" applyFill="1" applyBorder="1" applyAlignment="1">
      <alignment horizontal="center"/>
    </xf>
    <xf numFmtId="0" fontId="10" fillId="34" borderId="14" xfId="0" applyFont="1" applyFill="1" applyBorder="1" applyAlignment="1">
      <alignment/>
    </xf>
    <xf numFmtId="168" fontId="13" fillId="33" borderId="22" xfId="44" applyNumberFormat="1" applyFont="1" applyFill="1" applyBorder="1" applyAlignment="1">
      <alignment horizontal="center"/>
    </xf>
    <xf numFmtId="169" fontId="13" fillId="33" borderId="21" xfId="44" applyNumberFormat="1" applyFont="1" applyFill="1" applyBorder="1" applyAlignment="1">
      <alignment horizontal="right"/>
    </xf>
    <xf numFmtId="168" fontId="13" fillId="33" borderId="24" xfId="44" applyNumberFormat="1" applyFont="1" applyFill="1" applyBorder="1" applyAlignment="1">
      <alignment horizontal="right"/>
    </xf>
    <xf numFmtId="170" fontId="5" fillId="33" borderId="22" xfId="42" applyNumberFormat="1" applyFont="1" applyFill="1" applyBorder="1" applyAlignment="1">
      <alignment horizontal="right"/>
    </xf>
    <xf numFmtId="10" fontId="5" fillId="33" borderId="22" xfId="6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169" fontId="2" fillId="0" borderId="0" xfId="44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19" fillId="0" borderId="0" xfId="0" applyFont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0" fillId="0" borderId="26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27" xfId="0" applyFont="1" applyFill="1" applyBorder="1" applyAlignment="1">
      <alignment/>
    </xf>
    <xf numFmtId="0" fontId="20" fillId="0" borderId="28" xfId="0" applyFont="1" applyFill="1" applyBorder="1" applyAlignment="1">
      <alignment/>
    </xf>
    <xf numFmtId="0" fontId="19" fillId="0" borderId="29" xfId="0" applyFont="1" applyBorder="1" applyAlignment="1">
      <alignment/>
    </xf>
    <xf numFmtId="0" fontId="20" fillId="0" borderId="30" xfId="0" applyFont="1" applyFill="1" applyBorder="1" applyAlignment="1">
      <alignment/>
    </xf>
    <xf numFmtId="0" fontId="19" fillId="0" borderId="31" xfId="0" applyFont="1" applyBorder="1" applyAlignment="1">
      <alignment horizontal="left" vertical="center" wrapText="1"/>
    </xf>
    <xf numFmtId="0" fontId="19" fillId="0" borderId="32" xfId="0" applyFont="1" applyBorder="1" applyAlignment="1">
      <alignment horizontal="left" wrapText="1"/>
    </xf>
    <xf numFmtId="0" fontId="19" fillId="0" borderId="10" xfId="0" applyFont="1" applyBorder="1" applyAlignment="1">
      <alignment wrapText="1"/>
    </xf>
    <xf numFmtId="0" fontId="19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16" xfId="0" applyFont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20" fillId="0" borderId="0" xfId="0" applyFont="1" applyBorder="1" applyAlignment="1">
      <alignment/>
    </xf>
    <xf numFmtId="0" fontId="21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33" xfId="0" applyFont="1" applyFill="1" applyBorder="1" applyAlignment="1">
      <alignment horizontal="center"/>
    </xf>
    <xf numFmtId="0" fontId="19" fillId="0" borderId="34" xfId="0" applyFont="1" applyBorder="1" applyAlignment="1">
      <alignment horizontal="left" wrapText="1"/>
    </xf>
    <xf numFmtId="170" fontId="20" fillId="0" borderId="26" xfId="42" applyNumberFormat="1" applyFont="1" applyFill="1" applyBorder="1" applyAlignment="1">
      <alignment/>
    </xf>
    <xf numFmtId="170" fontId="20" fillId="0" borderId="27" xfId="42" applyNumberFormat="1" applyFont="1" applyFill="1" applyBorder="1" applyAlignment="1">
      <alignment/>
    </xf>
    <xf numFmtId="169" fontId="20" fillId="0" borderId="27" xfId="0" applyNumberFormat="1" applyFont="1" applyFill="1" applyBorder="1" applyAlignment="1">
      <alignment/>
    </xf>
    <xf numFmtId="0" fontId="20" fillId="0" borderId="27" xfId="0" applyFont="1" applyFill="1" applyBorder="1" applyAlignment="1">
      <alignment horizontal="right"/>
    </xf>
    <xf numFmtId="10" fontId="20" fillId="0" borderId="27" xfId="0" applyNumberFormat="1" applyFont="1" applyFill="1" applyBorder="1" applyAlignment="1">
      <alignment horizontal="right"/>
    </xf>
    <xf numFmtId="43" fontId="20" fillId="0" borderId="0" xfId="42" applyFont="1" applyFill="1" applyBorder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170" fontId="20" fillId="0" borderId="26" xfId="42" applyNumberFormat="1" applyFont="1" applyFill="1" applyBorder="1" applyAlignment="1">
      <alignment horizontal="center"/>
    </xf>
    <xf numFmtId="170" fontId="20" fillId="0" borderId="27" xfId="42" applyNumberFormat="1" applyFont="1" applyFill="1" applyBorder="1" applyAlignment="1">
      <alignment horizontal="center"/>
    </xf>
    <xf numFmtId="0" fontId="20" fillId="0" borderId="27" xfId="0" applyFont="1" applyFill="1" applyBorder="1" applyAlignment="1">
      <alignment wrapText="1"/>
    </xf>
    <xf numFmtId="0" fontId="20" fillId="0" borderId="0" xfId="0" applyFont="1" applyFill="1" applyAlignment="1">
      <alignment horizontal="left"/>
    </xf>
    <xf numFmtId="10" fontId="20" fillId="0" borderId="27" xfId="60" applyNumberFormat="1" applyFont="1" applyFill="1" applyBorder="1" applyAlignment="1">
      <alignment horizontal="right"/>
    </xf>
    <xf numFmtId="169" fontId="20" fillId="0" borderId="27" xfId="44" applyNumberFormat="1" applyFont="1" applyFill="1" applyBorder="1" applyAlignment="1">
      <alignment horizontal="right"/>
    </xf>
    <xf numFmtId="166" fontId="20" fillId="0" borderId="27" xfId="44" applyNumberFormat="1" applyFont="1" applyFill="1" applyBorder="1" applyAlignment="1">
      <alignment horizontal="right"/>
    </xf>
    <xf numFmtId="43" fontId="20" fillId="0" borderId="27" xfId="42" applyFont="1" applyFill="1" applyBorder="1" applyAlignment="1">
      <alignment horizontal="right"/>
    </xf>
    <xf numFmtId="43" fontId="20" fillId="0" borderId="0" xfId="0" applyNumberFormat="1" applyFont="1" applyFill="1" applyAlignment="1">
      <alignment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center"/>
    </xf>
    <xf numFmtId="0" fontId="19" fillId="0" borderId="35" xfId="0" applyFont="1" applyFill="1" applyBorder="1" applyAlignment="1">
      <alignment horizontal="center"/>
    </xf>
    <xf numFmtId="10" fontId="20" fillId="0" borderId="36" xfId="60" applyNumberFormat="1" applyFont="1" applyFill="1" applyBorder="1" applyAlignment="1">
      <alignment horizontal="right"/>
    </xf>
    <xf numFmtId="10" fontId="20" fillId="0" borderId="28" xfId="60" applyNumberFormat="1" applyFont="1" applyFill="1" applyBorder="1" applyAlignment="1">
      <alignment horizontal="right"/>
    </xf>
    <xf numFmtId="166" fontId="19" fillId="0" borderId="0" xfId="44" applyNumberFormat="1" applyFont="1" applyFill="1" applyBorder="1" applyAlignment="1">
      <alignment horizontal="center"/>
    </xf>
    <xf numFmtId="10" fontId="19" fillId="0" borderId="0" xfId="60" applyNumberFormat="1" applyFont="1" applyFill="1" applyBorder="1" applyAlignment="1">
      <alignment horizontal="center"/>
    </xf>
    <xf numFmtId="0" fontId="20" fillId="0" borderId="37" xfId="0" applyFont="1" applyBorder="1" applyAlignment="1">
      <alignment/>
    </xf>
    <xf numFmtId="0" fontId="20" fillId="0" borderId="38" xfId="0" applyFont="1" applyBorder="1" applyAlignment="1">
      <alignment/>
    </xf>
    <xf numFmtId="0" fontId="19" fillId="0" borderId="26" xfId="0" applyFont="1" applyFill="1" applyBorder="1" applyAlignment="1">
      <alignment horizontal="center"/>
    </xf>
    <xf numFmtId="0" fontId="19" fillId="0" borderId="39" xfId="0" applyFont="1" applyFill="1" applyBorder="1" applyAlignment="1">
      <alignment horizontal="center"/>
    </xf>
    <xf numFmtId="10" fontId="20" fillId="0" borderId="40" xfId="60" applyNumberFormat="1" applyFont="1" applyFill="1" applyBorder="1" applyAlignment="1">
      <alignment horizontal="right"/>
    </xf>
    <xf numFmtId="10" fontId="20" fillId="0" borderId="41" xfId="60" applyNumberFormat="1" applyFont="1" applyFill="1" applyBorder="1" applyAlignment="1">
      <alignment horizontal="right"/>
    </xf>
    <xf numFmtId="165" fontId="19" fillId="0" borderId="42" xfId="0" applyNumberFormat="1" applyFont="1" applyFill="1" applyBorder="1" applyAlignment="1">
      <alignment horizontal="left"/>
    </xf>
    <xf numFmtId="165" fontId="19" fillId="0" borderId="42" xfId="0" applyNumberFormat="1" applyFont="1" applyFill="1" applyBorder="1" applyAlignment="1">
      <alignment horizontal="right"/>
    </xf>
    <xf numFmtId="10" fontId="19" fillId="0" borderId="42" xfId="60" applyNumberFormat="1" applyFont="1" applyFill="1" applyBorder="1" applyAlignment="1">
      <alignment horizontal="right"/>
    </xf>
    <xf numFmtId="166" fontId="19" fillId="0" borderId="42" xfId="44" applyNumberFormat="1" applyFont="1" applyFill="1" applyBorder="1" applyAlignment="1">
      <alignment horizontal="right"/>
    </xf>
    <xf numFmtId="10" fontId="19" fillId="0" borderId="42" xfId="60" applyNumberFormat="1" applyFont="1" applyFill="1" applyBorder="1" applyAlignment="1">
      <alignment horizontal="center"/>
    </xf>
    <xf numFmtId="165" fontId="19" fillId="0" borderId="0" xfId="0" applyNumberFormat="1" applyFont="1" applyFill="1" applyBorder="1" applyAlignment="1">
      <alignment horizontal="center"/>
    </xf>
    <xf numFmtId="0" fontId="19" fillId="0" borderId="0" xfId="60" applyNumberFormat="1" applyFont="1" applyFill="1" applyBorder="1" applyAlignment="1">
      <alignment horizontal="center"/>
    </xf>
    <xf numFmtId="0" fontId="20" fillId="0" borderId="0" xfId="0" applyFont="1" applyFill="1" applyAlignment="1">
      <alignment/>
    </xf>
    <xf numFmtId="0" fontId="20" fillId="35" borderId="0" xfId="0" applyFont="1" applyFill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20" fillId="0" borderId="0" xfId="0" applyFont="1" applyBorder="1" applyAlignment="1">
      <alignment/>
    </xf>
    <xf numFmtId="0" fontId="20" fillId="0" borderId="43" xfId="0" applyFont="1" applyBorder="1" applyAlignment="1">
      <alignment/>
    </xf>
    <xf numFmtId="0" fontId="19" fillId="0" borderId="26" xfId="0" applyFont="1" applyFill="1" applyBorder="1" applyAlignment="1">
      <alignment horizontal="left"/>
    </xf>
    <xf numFmtId="0" fontId="20" fillId="0" borderId="24" xfId="57" applyFont="1" applyFill="1" applyBorder="1" applyAlignment="1">
      <alignment vertical="top"/>
      <protection/>
    </xf>
    <xf numFmtId="43" fontId="20" fillId="0" borderId="0" xfId="0" applyNumberFormat="1" applyFont="1" applyFill="1" applyAlignment="1">
      <alignment/>
    </xf>
    <xf numFmtId="0" fontId="20" fillId="0" borderId="20" xfId="57" applyFont="1" applyFill="1" applyBorder="1" applyAlignment="1">
      <alignment vertical="top"/>
      <protection/>
    </xf>
    <xf numFmtId="2" fontId="20" fillId="0" borderId="0" xfId="0" applyNumberFormat="1" applyFont="1" applyFill="1" applyAlignment="1">
      <alignment/>
    </xf>
    <xf numFmtId="176" fontId="20" fillId="0" borderId="0" xfId="0" applyNumberFormat="1" applyFont="1" applyFill="1" applyAlignment="1">
      <alignment/>
    </xf>
    <xf numFmtId="43" fontId="20" fillId="0" borderId="0" xfId="42" applyFont="1" applyFill="1" applyAlignment="1">
      <alignment/>
    </xf>
    <xf numFmtId="0" fontId="19" fillId="0" borderId="42" xfId="0" applyFont="1" applyFill="1" applyBorder="1" applyAlignment="1">
      <alignment/>
    </xf>
    <xf numFmtId="166" fontId="19" fillId="0" borderId="42" xfId="42" applyNumberFormat="1" applyFont="1" applyFill="1" applyBorder="1" applyAlignment="1">
      <alignment horizontal="right"/>
    </xf>
    <xf numFmtId="170" fontId="19" fillId="0" borderId="0" xfId="42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170" fontId="20" fillId="0" borderId="0" xfId="0" applyNumberFormat="1" applyFont="1" applyFill="1" applyAlignment="1">
      <alignment/>
    </xf>
    <xf numFmtId="166" fontId="20" fillId="0" borderId="0" xfId="0" applyNumberFormat="1" applyFont="1" applyFill="1" applyAlignment="1">
      <alignment/>
    </xf>
    <xf numFmtId="166" fontId="19" fillId="0" borderId="20" xfId="44" applyNumberFormat="1" applyFont="1" applyFill="1" applyBorder="1" applyAlignment="1">
      <alignment horizontal="right"/>
    </xf>
    <xf numFmtId="44" fontId="20" fillId="0" borderId="0" xfId="0" applyNumberFormat="1" applyFont="1" applyFill="1" applyBorder="1" applyAlignment="1">
      <alignment/>
    </xf>
    <xf numFmtId="166" fontId="19" fillId="0" borderId="42" xfId="44" applyNumberFormat="1" applyFont="1" applyFill="1" applyBorder="1" applyAlignment="1">
      <alignment horizontal="center"/>
    </xf>
    <xf numFmtId="0" fontId="21" fillId="0" borderId="0" xfId="0" applyFont="1" applyFill="1" applyAlignment="1">
      <alignment/>
    </xf>
    <xf numFmtId="10" fontId="20" fillId="0" borderId="0" xfId="0" applyNumberFormat="1" applyFont="1" applyFill="1" applyAlignment="1">
      <alignment/>
    </xf>
    <xf numFmtId="0" fontId="19" fillId="0" borderId="39" xfId="0" applyFont="1" applyFill="1" applyBorder="1" applyAlignment="1">
      <alignment horizontal="center" wrapText="1"/>
    </xf>
    <xf numFmtId="10" fontId="20" fillId="0" borderId="27" xfId="0" applyNumberFormat="1" applyFont="1" applyFill="1" applyBorder="1" applyAlignment="1">
      <alignment/>
    </xf>
    <xf numFmtId="0" fontId="20" fillId="0" borderId="28" xfId="0" applyFont="1" applyFill="1" applyBorder="1" applyAlignment="1">
      <alignment/>
    </xf>
    <xf numFmtId="3" fontId="20" fillId="0" borderId="27" xfId="42" applyNumberFormat="1" applyFont="1" applyFill="1" applyBorder="1" applyAlignment="1">
      <alignment/>
    </xf>
    <xf numFmtId="169" fontId="19" fillId="0" borderId="10" xfId="0" applyNumberFormat="1" applyFont="1" applyFill="1" applyBorder="1" applyAlignment="1">
      <alignment wrapText="1"/>
    </xf>
    <xf numFmtId="169" fontId="19" fillId="0" borderId="30" xfId="0" applyNumberFormat="1" applyFont="1" applyFill="1" applyBorder="1" applyAlignment="1">
      <alignment wrapText="1"/>
    </xf>
    <xf numFmtId="170" fontId="20" fillId="0" borderId="27" xfId="42" applyNumberFormat="1" applyFont="1" applyFill="1" applyBorder="1" applyAlignment="1">
      <alignment horizontal="right"/>
    </xf>
    <xf numFmtId="175" fontId="20" fillId="0" borderId="27" xfId="42" applyNumberFormat="1" applyFont="1" applyFill="1" applyBorder="1" applyAlignment="1">
      <alignment/>
    </xf>
    <xf numFmtId="0" fontId="20" fillId="0" borderId="44" xfId="0" applyFont="1" applyFill="1" applyBorder="1" applyAlignment="1">
      <alignment wrapText="1"/>
    </xf>
    <xf numFmtId="0" fontId="20" fillId="0" borderId="45" xfId="0" applyFont="1" applyFill="1" applyBorder="1" applyAlignment="1">
      <alignment wrapText="1"/>
    </xf>
    <xf numFmtId="169" fontId="20" fillId="0" borderId="27" xfId="42" applyNumberFormat="1" applyFont="1" applyFill="1" applyBorder="1" applyAlignment="1">
      <alignment/>
    </xf>
    <xf numFmtId="0" fontId="20" fillId="0" borderId="46" xfId="0" applyFont="1" applyFill="1" applyBorder="1" applyAlignment="1">
      <alignment/>
    </xf>
    <xf numFmtId="0" fontId="20" fillId="0" borderId="47" xfId="0" applyFont="1" applyFill="1" applyBorder="1" applyAlignment="1">
      <alignment/>
    </xf>
    <xf numFmtId="0" fontId="20" fillId="0" borderId="48" xfId="0" applyFont="1" applyFill="1" applyBorder="1" applyAlignment="1">
      <alignment/>
    </xf>
    <xf numFmtId="170" fontId="20" fillId="0" borderId="26" xfId="42" applyNumberFormat="1" applyFont="1" applyFill="1" applyBorder="1" applyAlignment="1">
      <alignment horizontal="right"/>
    </xf>
    <xf numFmtId="175" fontId="20" fillId="0" borderId="36" xfId="42" applyNumberFormat="1" applyFont="1" applyFill="1" applyBorder="1" applyAlignment="1">
      <alignment horizontal="right"/>
    </xf>
    <xf numFmtId="0" fontId="20" fillId="0" borderId="23" xfId="0" applyNumberFormat="1" applyFont="1" applyFill="1" applyBorder="1" applyAlignment="1">
      <alignment horizontal="right" wrapText="1"/>
    </xf>
    <xf numFmtId="167" fontId="20" fillId="0" borderId="28" xfId="0" applyNumberFormat="1" applyFont="1" applyFill="1" applyBorder="1" applyAlignment="1">
      <alignment horizontal="right" wrapText="1"/>
    </xf>
    <xf numFmtId="165" fontId="20" fillId="0" borderId="0" xfId="0" applyNumberFormat="1" applyFont="1" applyFill="1" applyBorder="1" applyAlignment="1">
      <alignment/>
    </xf>
    <xf numFmtId="170" fontId="20" fillId="0" borderId="27" xfId="42" applyNumberFormat="1" applyFont="1" applyFill="1" applyBorder="1" applyAlignment="1" quotePrefix="1">
      <alignment horizontal="right"/>
    </xf>
    <xf numFmtId="0" fontId="20" fillId="0" borderId="40" xfId="44" applyNumberFormat="1" applyFont="1" applyFill="1" applyBorder="1" applyAlignment="1">
      <alignment horizontal="right"/>
    </xf>
    <xf numFmtId="0" fontId="20" fillId="0" borderId="49" xfId="44" applyNumberFormat="1" applyFont="1" applyFill="1" applyBorder="1" applyAlignment="1">
      <alignment horizontal="right"/>
    </xf>
    <xf numFmtId="43" fontId="20" fillId="0" borderId="27" xfId="42" applyFont="1" applyFill="1" applyBorder="1" applyAlignment="1" quotePrefix="1">
      <alignment horizontal="right"/>
    </xf>
    <xf numFmtId="167" fontId="20" fillId="0" borderId="28" xfId="60" applyNumberFormat="1" applyFont="1" applyFill="1" applyBorder="1" applyAlignment="1">
      <alignment/>
    </xf>
    <xf numFmtId="0" fontId="19" fillId="0" borderId="0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20" fillId="0" borderId="3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182" fontId="20" fillId="0" borderId="0" xfId="0" applyNumberFormat="1" applyFont="1" applyFill="1" applyAlignment="1">
      <alignment horizontal="left"/>
    </xf>
    <xf numFmtId="169" fontId="20" fillId="0" borderId="0" xfId="0" applyNumberFormat="1" applyFont="1" applyFill="1" applyAlignment="1">
      <alignment horizontal="left"/>
    </xf>
    <xf numFmtId="0" fontId="20" fillId="0" borderId="0" xfId="0" applyFont="1" applyFill="1" applyBorder="1" applyAlignment="1">
      <alignment horizontal="left"/>
    </xf>
    <xf numFmtId="169" fontId="20" fillId="0" borderId="28" xfId="44" applyNumberFormat="1" applyFont="1" applyFill="1" applyBorder="1" applyAlignment="1">
      <alignment horizontal="right"/>
    </xf>
    <xf numFmtId="0" fontId="0" fillId="0" borderId="43" xfId="0" applyFont="1" applyBorder="1" applyAlignment="1">
      <alignment/>
    </xf>
    <xf numFmtId="10" fontId="19" fillId="0" borderId="0" xfId="60" applyNumberFormat="1" applyFont="1" applyFill="1" applyBorder="1" applyAlignment="1">
      <alignment horizontal="right"/>
    </xf>
    <xf numFmtId="0" fontId="19" fillId="0" borderId="0" xfId="60" applyNumberFormat="1" applyFont="1" applyFill="1" applyBorder="1" applyAlignment="1">
      <alignment horizontal="right"/>
    </xf>
    <xf numFmtId="10" fontId="20" fillId="0" borderId="49" xfId="60" applyNumberFormat="1" applyFont="1" applyFill="1" applyBorder="1" applyAlignment="1">
      <alignment horizontal="right"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0" fontId="23" fillId="0" borderId="50" xfId="0" applyFont="1" applyFill="1" applyBorder="1" applyAlignment="1">
      <alignment/>
    </xf>
    <xf numFmtId="43" fontId="20" fillId="0" borderId="0" xfId="42" applyFont="1" applyFill="1" applyAlignment="1">
      <alignment horizontal="center"/>
    </xf>
    <xf numFmtId="0" fontId="26" fillId="0" borderId="0" xfId="0" applyFont="1" applyAlignment="1">
      <alignment/>
    </xf>
    <xf numFmtId="0" fontId="0" fillId="0" borderId="0" xfId="0" applyAlignment="1">
      <alignment/>
    </xf>
    <xf numFmtId="0" fontId="18" fillId="33" borderId="11" xfId="0" applyFont="1" applyFill="1" applyBorder="1" applyAlignment="1">
      <alignment horizontal="justify"/>
    </xf>
    <xf numFmtId="0" fontId="27" fillId="33" borderId="12" xfId="0" applyFont="1" applyFill="1" applyBorder="1" applyAlignment="1">
      <alignment horizontal="center"/>
    </xf>
    <xf numFmtId="0" fontId="27" fillId="33" borderId="13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18" fillId="33" borderId="16" xfId="0" applyFont="1" applyFill="1" applyBorder="1" applyAlignment="1">
      <alignment horizontal="left"/>
    </xf>
    <xf numFmtId="0" fontId="27" fillId="33" borderId="0" xfId="0" applyFont="1" applyFill="1" applyBorder="1" applyAlignment="1">
      <alignment horizontal="center"/>
    </xf>
    <xf numFmtId="0" fontId="27" fillId="33" borderId="19" xfId="0" applyFont="1" applyFill="1" applyBorder="1" applyAlignment="1">
      <alignment horizontal="center"/>
    </xf>
    <xf numFmtId="0" fontId="18" fillId="33" borderId="16" xfId="0" applyFont="1" applyFill="1" applyBorder="1" applyAlignment="1">
      <alignment horizontal="justify"/>
    </xf>
    <xf numFmtId="0" fontId="20" fillId="0" borderId="26" xfId="0" applyFont="1" applyFill="1" applyBorder="1" applyAlignment="1">
      <alignment/>
    </xf>
    <xf numFmtId="0" fontId="20" fillId="0" borderId="26" xfId="0" applyFont="1" applyFill="1" applyBorder="1" applyAlignment="1">
      <alignment horizontal="right"/>
    </xf>
    <xf numFmtId="0" fontId="20" fillId="0" borderId="27" xfId="0" applyFont="1" applyFill="1" applyBorder="1" applyAlignment="1">
      <alignment/>
    </xf>
    <xf numFmtId="180" fontId="20" fillId="0" borderId="27" xfId="0" applyNumberFormat="1" applyFont="1" applyFill="1" applyBorder="1" applyAlignment="1">
      <alignment horizontal="right"/>
    </xf>
    <xf numFmtId="0" fontId="20" fillId="0" borderId="27" xfId="0" applyFont="1" applyFill="1" applyBorder="1" applyAlignment="1">
      <alignment horizontal="right"/>
    </xf>
    <xf numFmtId="3" fontId="20" fillId="0" borderId="27" xfId="0" applyNumberFormat="1" applyFont="1" applyFill="1" applyBorder="1" applyAlignment="1">
      <alignment horizontal="right"/>
    </xf>
    <xf numFmtId="181" fontId="20" fillId="0" borderId="27" xfId="0" applyNumberFormat="1" applyFont="1" applyFill="1" applyBorder="1" applyAlignment="1">
      <alignment horizontal="right"/>
    </xf>
    <xf numFmtId="181" fontId="20" fillId="0" borderId="27" xfId="0" applyNumberFormat="1" applyFont="1" applyFill="1" applyBorder="1" applyAlignment="1">
      <alignment horizontal="right"/>
    </xf>
    <xf numFmtId="171" fontId="20" fillId="0" borderId="27" xfId="0" applyNumberFormat="1" applyFont="1" applyFill="1" applyBorder="1" applyAlignment="1">
      <alignment horizontal="right"/>
    </xf>
    <xf numFmtId="171" fontId="20" fillId="0" borderId="27" xfId="0" applyNumberFormat="1" applyFont="1" applyFill="1" applyBorder="1" applyAlignment="1">
      <alignment horizontal="right"/>
    </xf>
    <xf numFmtId="0" fontId="20" fillId="0" borderId="28" xfId="0" applyFont="1" applyFill="1" applyBorder="1" applyAlignment="1">
      <alignment/>
    </xf>
    <xf numFmtId="169" fontId="20" fillId="0" borderId="28" xfId="42" applyNumberFormat="1" applyFont="1" applyFill="1" applyBorder="1" applyAlignment="1">
      <alignment/>
    </xf>
    <xf numFmtId="0" fontId="20" fillId="0" borderId="28" xfId="0" applyFont="1" applyFill="1" applyBorder="1" applyAlignment="1">
      <alignment horizontal="right"/>
    </xf>
    <xf numFmtId="0" fontId="19" fillId="0" borderId="26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 wrapText="1"/>
    </xf>
    <xf numFmtId="180" fontId="19" fillId="0" borderId="27" xfId="0" applyNumberFormat="1" applyFont="1" applyFill="1" applyBorder="1" applyAlignment="1">
      <alignment horizontal="justify" vertical="justify"/>
    </xf>
    <xf numFmtId="0" fontId="19" fillId="0" borderId="27" xfId="0" applyFont="1" applyFill="1" applyBorder="1" applyAlignment="1">
      <alignment horizontal="justify" vertical="justify"/>
    </xf>
    <xf numFmtId="180" fontId="19" fillId="0" borderId="28" xfId="0" applyNumberFormat="1" applyFont="1" applyFill="1" applyBorder="1" applyAlignment="1">
      <alignment horizontal="justify" vertical="justify" wrapText="1"/>
    </xf>
    <xf numFmtId="175" fontId="20" fillId="36" borderId="26" xfId="42" applyNumberFormat="1" applyFont="1" applyFill="1" applyBorder="1" applyAlignment="1">
      <alignment horizontal="right"/>
    </xf>
    <xf numFmtId="175" fontId="20" fillId="36" borderId="27" xfId="42" applyNumberFormat="1" applyFont="1" applyFill="1" applyBorder="1" applyAlignment="1">
      <alignment horizontal="right"/>
    </xf>
    <xf numFmtId="175" fontId="20" fillId="36" borderId="28" xfId="42" applyNumberFormat="1" applyFont="1" applyFill="1" applyBorder="1" applyAlignment="1">
      <alignment horizontal="right"/>
    </xf>
    <xf numFmtId="0" fontId="20" fillId="0" borderId="26" xfId="0" applyFont="1" applyFill="1" applyBorder="1" applyAlignment="1">
      <alignment horizontal="center"/>
    </xf>
    <xf numFmtId="0" fontId="20" fillId="36" borderId="26" xfId="0" applyFont="1" applyFill="1" applyBorder="1" applyAlignment="1">
      <alignment horizontal="center"/>
    </xf>
    <xf numFmtId="0" fontId="20" fillId="0" borderId="27" xfId="0" applyFont="1" applyFill="1" applyBorder="1" applyAlignment="1">
      <alignment horizontal="center"/>
    </xf>
    <xf numFmtId="0" fontId="20" fillId="36" borderId="27" xfId="0" applyFont="1" applyFill="1" applyBorder="1" applyAlignment="1">
      <alignment horizontal="center"/>
    </xf>
    <xf numFmtId="0" fontId="20" fillId="0" borderId="28" xfId="0" applyFont="1" applyFill="1" applyBorder="1" applyAlignment="1">
      <alignment horizontal="center"/>
    </xf>
    <xf numFmtId="0" fontId="20" fillId="36" borderId="28" xfId="0" applyFont="1" applyFill="1" applyBorder="1" applyAlignment="1">
      <alignment horizontal="center"/>
    </xf>
    <xf numFmtId="177" fontId="20" fillId="0" borderId="27" xfId="42" applyNumberFormat="1" applyFont="1" applyFill="1" applyBorder="1" applyAlignment="1">
      <alignment horizontal="right"/>
    </xf>
    <xf numFmtId="0" fontId="20" fillId="0" borderId="26" xfId="0" applyFont="1" applyFill="1" applyBorder="1" applyAlignment="1">
      <alignment wrapText="1"/>
    </xf>
    <xf numFmtId="0" fontId="20" fillId="0" borderId="28" xfId="0" applyFont="1" applyFill="1" applyBorder="1" applyAlignment="1">
      <alignment wrapText="1"/>
    </xf>
    <xf numFmtId="175" fontId="20" fillId="0" borderId="51" xfId="42" applyNumberFormat="1" applyFont="1" applyFill="1" applyBorder="1" applyAlignment="1">
      <alignment horizontal="right" wrapText="1"/>
    </xf>
    <xf numFmtId="175" fontId="20" fillId="0" borderId="52" xfId="42" applyNumberFormat="1" applyFont="1" applyFill="1" applyBorder="1" applyAlignment="1">
      <alignment horizontal="right" wrapText="1"/>
    </xf>
    <xf numFmtId="175" fontId="20" fillId="0" borderId="44" xfId="42" applyNumberFormat="1" applyFont="1" applyFill="1" applyBorder="1" applyAlignment="1">
      <alignment horizontal="right"/>
    </xf>
    <xf numFmtId="175" fontId="20" fillId="0" borderId="44" xfId="42" applyNumberFormat="1" applyFont="1" applyFill="1" applyBorder="1" applyAlignment="1">
      <alignment/>
    </xf>
    <xf numFmtId="169" fontId="20" fillId="0" borderId="44" xfId="42" applyNumberFormat="1" applyFont="1" applyFill="1" applyBorder="1" applyAlignment="1">
      <alignment/>
    </xf>
    <xf numFmtId="169" fontId="20" fillId="0" borderId="45" xfId="42" applyNumberFormat="1" applyFont="1" applyFill="1" applyBorder="1" applyAlignment="1">
      <alignment/>
    </xf>
    <xf numFmtId="169" fontId="20" fillId="0" borderId="51" xfId="42" applyNumberFormat="1" applyFont="1" applyFill="1" applyBorder="1" applyAlignment="1">
      <alignment/>
    </xf>
    <xf numFmtId="169" fontId="20" fillId="0" borderId="44" xfId="42" applyNumberFormat="1" applyFont="1" applyFill="1" applyBorder="1" applyAlignment="1">
      <alignment wrapText="1"/>
    </xf>
    <xf numFmtId="169" fontId="20" fillId="0" borderId="45" xfId="42" applyNumberFormat="1" applyFont="1" applyFill="1" applyBorder="1" applyAlignment="1">
      <alignment wrapText="1"/>
    </xf>
    <xf numFmtId="0" fontId="19" fillId="0" borderId="26" xfId="0" applyFont="1" applyBorder="1" applyAlignment="1">
      <alignment/>
    </xf>
    <xf numFmtId="0" fontId="20" fillId="0" borderId="53" xfId="0" applyFont="1" applyFill="1" applyBorder="1" applyAlignment="1">
      <alignment/>
    </xf>
    <xf numFmtId="0" fontId="20" fillId="0" borderId="54" xfId="0" applyFont="1" applyFill="1" applyBorder="1" applyAlignment="1">
      <alignment/>
    </xf>
    <xf numFmtId="0" fontId="19" fillId="0" borderId="29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69" fontId="20" fillId="0" borderId="0" xfId="42" applyNumberFormat="1" applyFont="1" applyFill="1" applyBorder="1" applyAlignment="1">
      <alignment/>
    </xf>
    <xf numFmtId="0" fontId="20" fillId="0" borderId="0" xfId="0" applyFont="1" applyFill="1" applyBorder="1" applyAlignment="1">
      <alignment horizontal="right"/>
    </xf>
    <xf numFmtId="0" fontId="19" fillId="0" borderId="55" xfId="0" applyFont="1" applyFill="1" applyBorder="1" applyAlignment="1">
      <alignment horizontal="center"/>
    </xf>
    <xf numFmtId="0" fontId="19" fillId="0" borderId="30" xfId="0" applyFont="1" applyFill="1" applyBorder="1" applyAlignment="1">
      <alignment horizontal="center"/>
    </xf>
    <xf numFmtId="0" fontId="19" fillId="0" borderId="56" xfId="0" applyFont="1" applyFill="1" applyBorder="1" applyAlignment="1">
      <alignment horizontal="center"/>
    </xf>
    <xf numFmtId="180" fontId="20" fillId="0" borderId="27" xfId="0" applyNumberFormat="1" applyFont="1" applyFill="1" applyBorder="1" applyAlignment="1">
      <alignment horizontal="left" vertical="top" wrapText="1"/>
    </xf>
    <xf numFmtId="180" fontId="20" fillId="0" borderId="28" xfId="0" applyNumberFormat="1" applyFont="1" applyFill="1" applyBorder="1" applyAlignment="1">
      <alignment horizontal="left" vertical="top" wrapText="1"/>
    </xf>
    <xf numFmtId="0" fontId="19" fillId="35" borderId="26" xfId="0" applyFont="1" applyFill="1" applyBorder="1" applyAlignment="1">
      <alignment horizontal="left"/>
    </xf>
    <xf numFmtId="0" fontId="19" fillId="35" borderId="26" xfId="0" applyFont="1" applyFill="1" applyBorder="1" applyAlignment="1">
      <alignment horizontal="center"/>
    </xf>
    <xf numFmtId="0" fontId="0" fillId="35" borderId="0" xfId="0" applyFont="1" applyFill="1" applyAlignment="1">
      <alignment/>
    </xf>
    <xf numFmtId="0" fontId="20" fillId="35" borderId="27" xfId="0" applyFont="1" applyFill="1" applyBorder="1" applyAlignment="1">
      <alignment/>
    </xf>
    <xf numFmtId="169" fontId="20" fillId="35" borderId="27" xfId="44" applyNumberFormat="1" applyFont="1" applyFill="1" applyBorder="1" applyAlignment="1">
      <alignment horizontal="right"/>
    </xf>
    <xf numFmtId="10" fontId="20" fillId="35" borderId="27" xfId="60" applyNumberFormat="1" applyFont="1" applyFill="1" applyBorder="1" applyAlignment="1">
      <alignment horizontal="right"/>
    </xf>
    <xf numFmtId="44" fontId="20" fillId="35" borderId="0" xfId="0" applyNumberFormat="1" applyFont="1" applyFill="1" applyAlignment="1">
      <alignment horizontal="left" indent="6"/>
    </xf>
    <xf numFmtId="44" fontId="20" fillId="35" borderId="0" xfId="0" applyNumberFormat="1" applyFont="1" applyFill="1" applyAlignment="1">
      <alignment/>
    </xf>
    <xf numFmtId="176" fontId="20" fillId="35" borderId="0" xfId="42" applyNumberFormat="1" applyFont="1" applyFill="1" applyAlignment="1">
      <alignment/>
    </xf>
    <xf numFmtId="0" fontId="19" fillId="35" borderId="42" xfId="0" applyFont="1" applyFill="1" applyBorder="1" applyAlignment="1">
      <alignment/>
    </xf>
    <xf numFmtId="165" fontId="19" fillId="35" borderId="42" xfId="0" applyNumberFormat="1" applyFont="1" applyFill="1" applyBorder="1" applyAlignment="1">
      <alignment horizontal="right"/>
    </xf>
    <xf numFmtId="10" fontId="19" fillId="35" borderId="42" xfId="60" applyNumberFormat="1" applyFont="1" applyFill="1" applyBorder="1" applyAlignment="1">
      <alignment horizontal="right"/>
    </xf>
    <xf numFmtId="166" fontId="19" fillId="35" borderId="42" xfId="44" applyNumberFormat="1" applyFont="1" applyFill="1" applyBorder="1" applyAlignment="1">
      <alignment horizontal="right"/>
    </xf>
    <xf numFmtId="44" fontId="20" fillId="35" borderId="0" xfId="0" applyNumberFormat="1" applyFont="1" applyFill="1" applyAlignment="1">
      <alignment horizontal="left"/>
    </xf>
    <xf numFmtId="0" fontId="20" fillId="0" borderId="28" xfId="0" applyFont="1" applyFill="1" applyBorder="1" applyAlignment="1">
      <alignment horizontal="left" vertical="top"/>
    </xf>
    <xf numFmtId="170" fontId="20" fillId="0" borderId="28" xfId="42" applyNumberFormat="1" applyFont="1" applyFill="1" applyBorder="1" applyAlignment="1">
      <alignment horizontal="right"/>
    </xf>
    <xf numFmtId="175" fontId="20" fillId="0" borderId="45" xfId="42" applyNumberFormat="1" applyFont="1" applyFill="1" applyBorder="1" applyAlignment="1">
      <alignment/>
    </xf>
    <xf numFmtId="0" fontId="19" fillId="0" borderId="0" xfId="0" applyFont="1" applyFill="1" applyBorder="1" applyAlignment="1">
      <alignment wrapText="1"/>
    </xf>
    <xf numFmtId="169" fontId="20" fillId="0" borderId="0" xfId="0" applyNumberFormat="1" applyFont="1" applyFill="1" applyAlignment="1">
      <alignment horizontal="center"/>
    </xf>
    <xf numFmtId="3" fontId="66" fillId="0" borderId="0" xfId="0" applyNumberFormat="1" applyFont="1" applyAlignment="1">
      <alignment/>
    </xf>
    <xf numFmtId="3" fontId="20" fillId="0" borderId="0" xfId="0" applyNumberFormat="1" applyFont="1" applyFill="1" applyAlignment="1">
      <alignment horizontal="center"/>
    </xf>
    <xf numFmtId="0" fontId="66" fillId="0" borderId="0" xfId="0" applyFont="1" applyAlignment="1">
      <alignment/>
    </xf>
    <xf numFmtId="0" fontId="29" fillId="0" borderId="0" xfId="0" applyFont="1" applyAlignment="1">
      <alignment horizontal="left"/>
    </xf>
    <xf numFmtId="169" fontId="20" fillId="0" borderId="0" xfId="0" applyNumberFormat="1" applyFont="1" applyAlignment="1">
      <alignment/>
    </xf>
    <xf numFmtId="0" fontId="20" fillId="37" borderId="27" xfId="0" applyFont="1" applyFill="1" applyBorder="1" applyAlignment="1">
      <alignment wrapText="1"/>
    </xf>
    <xf numFmtId="170" fontId="20" fillId="37" borderId="27" xfId="42" applyNumberFormat="1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166" fontId="20" fillId="0" borderId="47" xfId="44" applyNumberFormat="1" applyFont="1" applyFill="1" applyBorder="1" applyAlignment="1">
      <alignment horizontal="left"/>
    </xf>
    <xf numFmtId="0" fontId="0" fillId="0" borderId="44" xfId="0" applyBorder="1" applyAlignment="1">
      <alignment/>
    </xf>
    <xf numFmtId="180" fontId="20" fillId="0" borderId="27" xfId="0" applyNumberFormat="1" applyFont="1" applyFill="1" applyBorder="1" applyAlignment="1">
      <alignment horizontal="left" vertical="top" wrapText="1"/>
    </xf>
    <xf numFmtId="0" fontId="20" fillId="0" borderId="27" xfId="0" applyFont="1" applyFill="1" applyBorder="1" applyAlignment="1">
      <alignment horizontal="left" vertical="top" wrapText="1"/>
    </xf>
    <xf numFmtId="0" fontId="19" fillId="0" borderId="26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/>
    </xf>
    <xf numFmtId="0" fontId="0" fillId="0" borderId="27" xfId="0" applyFont="1" applyBorder="1" applyAlignment="1">
      <alignment horizontal="left" vertical="top" wrapText="1"/>
    </xf>
    <xf numFmtId="0" fontId="19" fillId="0" borderId="29" xfId="0" applyFont="1" applyBorder="1" applyAlignment="1">
      <alignment horizontal="center"/>
    </xf>
    <xf numFmtId="0" fontId="20" fillId="0" borderId="26" xfId="0" applyFont="1" applyFill="1" applyBorder="1" applyAlignment="1">
      <alignment/>
    </xf>
    <xf numFmtId="0" fontId="20" fillId="0" borderId="46" xfId="0" applyFont="1" applyFill="1" applyBorder="1" applyAlignment="1">
      <alignment/>
    </xf>
    <xf numFmtId="0" fontId="19" fillId="0" borderId="55" xfId="0" applyFont="1" applyBorder="1" applyAlignment="1">
      <alignment horizontal="center" vertical="top"/>
    </xf>
    <xf numFmtId="0" fontId="20" fillId="0" borderId="30" xfId="0" applyFont="1" applyBorder="1" applyAlignment="1">
      <alignment horizontal="center" vertical="top"/>
    </xf>
    <xf numFmtId="0" fontId="20" fillId="0" borderId="56" xfId="0" applyFont="1" applyBorder="1" applyAlignment="1">
      <alignment horizontal="center" vertical="top"/>
    </xf>
    <xf numFmtId="0" fontId="20" fillId="0" borderId="57" xfId="0" applyFont="1" applyBorder="1" applyAlignment="1">
      <alignment horizontal="center" vertical="top"/>
    </xf>
    <xf numFmtId="0" fontId="20" fillId="0" borderId="10" xfId="0" applyFont="1" applyBorder="1" applyAlignment="1">
      <alignment horizontal="center" vertical="top"/>
    </xf>
    <xf numFmtId="0" fontId="20" fillId="0" borderId="58" xfId="0" applyFont="1" applyBorder="1" applyAlignment="1">
      <alignment horizontal="center" vertical="top"/>
    </xf>
    <xf numFmtId="0" fontId="0" fillId="33" borderId="16" xfId="0" applyFont="1" applyFill="1" applyBorder="1" applyAlignment="1">
      <alignment vertical="top" wrapText="1"/>
    </xf>
    <xf numFmtId="0" fontId="0" fillId="33" borderId="0" xfId="0" applyFont="1" applyFill="1" applyBorder="1" applyAlignment="1">
      <alignment vertical="top" wrapText="1"/>
    </xf>
    <xf numFmtId="0" fontId="0" fillId="33" borderId="19" xfId="0" applyFont="1" applyFill="1" applyBorder="1" applyAlignment="1">
      <alignment vertical="top" wrapText="1"/>
    </xf>
    <xf numFmtId="169" fontId="24" fillId="38" borderId="0" xfId="44" applyNumberFormat="1" applyFont="1" applyFill="1" applyBorder="1" applyAlignment="1">
      <alignment horizontal="left" wrapText="1"/>
    </xf>
    <xf numFmtId="0" fontId="25" fillId="38" borderId="0" xfId="0" applyFont="1" applyFill="1" applyAlignment="1">
      <alignment horizontal="left" wrapText="1"/>
    </xf>
    <xf numFmtId="169" fontId="16" fillId="0" borderId="0" xfId="44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166" fontId="20" fillId="0" borderId="46" xfId="44" applyNumberFormat="1" applyFont="1" applyFill="1" applyBorder="1" applyAlignment="1">
      <alignment horizontal="left"/>
    </xf>
    <xf numFmtId="0" fontId="0" fillId="0" borderId="51" xfId="0" applyBorder="1" applyAlignment="1">
      <alignment/>
    </xf>
    <xf numFmtId="14" fontId="20" fillId="0" borderId="47" xfId="44" applyNumberFormat="1" applyFont="1" applyFill="1" applyBorder="1" applyAlignment="1">
      <alignment horizontal="left"/>
    </xf>
    <xf numFmtId="0" fontId="0" fillId="33" borderId="18" xfId="0" applyFont="1" applyFill="1" applyBorder="1" applyAlignment="1">
      <alignment horizontal="left" vertical="top" wrapText="1"/>
    </xf>
    <xf numFmtId="0" fontId="0" fillId="33" borderId="17" xfId="0" applyFont="1" applyFill="1" applyBorder="1" applyAlignment="1">
      <alignment horizontal="left" vertical="top" wrapText="1"/>
    </xf>
    <xf numFmtId="0" fontId="0" fillId="33" borderId="25" xfId="0" applyFont="1" applyFill="1" applyBorder="1" applyAlignment="1">
      <alignment horizontal="left" vertical="top" wrapText="1"/>
    </xf>
    <xf numFmtId="166" fontId="20" fillId="0" borderId="47" xfId="44" applyNumberFormat="1" applyFont="1" applyFill="1" applyBorder="1" applyAlignment="1">
      <alignment horizontal="left" wrapText="1"/>
    </xf>
    <xf numFmtId="0" fontId="0" fillId="0" borderId="44" xfId="0" applyBorder="1" applyAlignment="1">
      <alignment horizontal="left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9" fillId="0" borderId="59" xfId="0" applyFont="1" applyFill="1" applyBorder="1" applyAlignment="1">
      <alignment horizontal="center"/>
    </xf>
    <xf numFmtId="0" fontId="19" fillId="0" borderId="60" xfId="0" applyFont="1" applyFill="1" applyBorder="1" applyAlignment="1">
      <alignment horizontal="center"/>
    </xf>
    <xf numFmtId="0" fontId="19" fillId="0" borderId="61" xfId="0" applyFont="1" applyFill="1" applyBorder="1" applyAlignment="1">
      <alignment horizontal="center"/>
    </xf>
    <xf numFmtId="0" fontId="19" fillId="0" borderId="26" xfId="0" applyFont="1" applyFill="1" applyBorder="1" applyAlignment="1">
      <alignment horizontal="center" vertical="center" wrapText="1"/>
    </xf>
    <xf numFmtId="0" fontId="0" fillId="0" borderId="26" xfId="0" applyFont="1" applyBorder="1" applyAlignment="1">
      <alignment wrapText="1"/>
    </xf>
    <xf numFmtId="0" fontId="20" fillId="0" borderId="47" xfId="0" applyFont="1" applyFill="1" applyBorder="1" applyAlignment="1">
      <alignment horizontal="left" vertical="top" wrapText="1"/>
    </xf>
    <xf numFmtId="0" fontId="20" fillId="0" borderId="14" xfId="0" applyFont="1" applyFill="1" applyBorder="1" applyAlignment="1">
      <alignment horizontal="left" vertical="top" wrapText="1"/>
    </xf>
    <xf numFmtId="0" fontId="0" fillId="0" borderId="44" xfId="0" applyFont="1" applyBorder="1" applyAlignment="1">
      <alignment horizontal="left" vertical="top" wrapText="1"/>
    </xf>
    <xf numFmtId="0" fontId="19" fillId="0" borderId="26" xfId="0" applyFont="1" applyFill="1" applyBorder="1" applyAlignment="1">
      <alignment/>
    </xf>
    <xf numFmtId="0" fontId="20" fillId="0" borderId="28" xfId="0" applyFont="1" applyBorder="1" applyAlignment="1">
      <alignment horizontal="left" vertical="top" wrapText="1"/>
    </xf>
    <xf numFmtId="0" fontId="0" fillId="0" borderId="28" xfId="0" applyFont="1" applyBorder="1" applyAlignment="1">
      <alignment horizontal="left" vertical="top" wrapText="1"/>
    </xf>
    <xf numFmtId="0" fontId="20" fillId="0" borderId="48" xfId="0" applyFont="1" applyBorder="1" applyAlignment="1">
      <alignment horizontal="left" vertical="top" wrapText="1"/>
    </xf>
    <xf numFmtId="0" fontId="20" fillId="0" borderId="62" xfId="0" applyFont="1" applyBorder="1" applyAlignment="1">
      <alignment horizontal="left" vertical="top" wrapText="1"/>
    </xf>
    <xf numFmtId="0" fontId="20" fillId="0" borderId="45" xfId="0" applyFont="1" applyBorder="1" applyAlignment="1">
      <alignment horizontal="left" vertical="top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_YBS Extract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1</xdr:col>
      <xdr:colOff>2257425</xdr:colOff>
      <xdr:row>6</xdr:row>
      <xdr:rowOff>38100</xdr:rowOff>
    </xdr:to>
    <xdr:pic>
      <xdr:nvPicPr>
        <xdr:cNvPr id="1" name="Picture 115" descr="logo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76962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1628775</xdr:colOff>
      <xdr:row>0</xdr:row>
      <xdr:rowOff>9525</xdr:rowOff>
    </xdr:from>
    <xdr:to>
      <xdr:col>13</xdr:col>
      <xdr:colOff>0</xdr:colOff>
      <xdr:row>6</xdr:row>
      <xdr:rowOff>38100</xdr:rowOff>
    </xdr:to>
    <xdr:pic>
      <xdr:nvPicPr>
        <xdr:cNvPr id="2" name="Picture 116" descr="logo3"/>
        <xdr:cNvPicPr preferRelativeResize="1">
          <a:picLocks noChangeAspect="1"/>
        </xdr:cNvPicPr>
      </xdr:nvPicPr>
      <xdr:blipFill>
        <a:blip r:embed="rId1"/>
        <a:srcRect l="76184"/>
        <a:stretch>
          <a:fillRect/>
        </a:stretch>
      </xdr:blipFill>
      <xdr:spPr>
        <a:xfrm>
          <a:off x="7067550" y="9525"/>
          <a:ext cx="160686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ybs.co.uk/your-society/treasury/wholesale_funding/covered-bonds/reports_13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FF"/>
  </sheetPr>
  <dimension ref="A1:V413"/>
  <sheetViews>
    <sheetView tabSelected="1" zoomScale="70" zoomScaleNormal="70" zoomScaleSheetLayoutView="75" zoomScalePageLayoutView="0" workbookViewId="0" topLeftCell="A1">
      <selection activeCell="A47" sqref="A47"/>
    </sheetView>
  </sheetViews>
  <sheetFormatPr defaultColWidth="9.140625" defaultRowHeight="12.75"/>
  <cols>
    <col min="1" max="1" width="81.57421875" style="225" customWidth="1"/>
    <col min="2" max="2" width="42.00390625" style="225" bestFit="1" customWidth="1"/>
    <col min="3" max="3" width="35.57421875" style="225" customWidth="1"/>
    <col min="4" max="4" width="23.00390625" style="226" customWidth="1"/>
    <col min="5" max="5" width="21.140625" style="225" customWidth="1"/>
    <col min="6" max="6" width="16.8515625" style="225" bestFit="1" customWidth="1"/>
    <col min="7" max="7" width="26.7109375" style="225" customWidth="1"/>
    <col min="8" max="8" width="20.421875" style="225" customWidth="1"/>
    <col min="9" max="9" width="18.00390625" style="225" customWidth="1"/>
    <col min="10" max="10" width="16.7109375" style="225" customWidth="1"/>
    <col min="11" max="11" width="19.00390625" style="225" bestFit="1" customWidth="1"/>
    <col min="12" max="12" width="16.8515625" style="225" bestFit="1" customWidth="1"/>
    <col min="13" max="16384" width="9.140625" style="225" customWidth="1"/>
  </cols>
  <sheetData>
    <row r="1" spans="1:8" ht="12.75">
      <c r="A1" s="224"/>
      <c r="B1" s="224"/>
      <c r="C1" s="11"/>
      <c r="D1" s="11"/>
      <c r="E1" s="2"/>
      <c r="F1" s="37"/>
      <c r="G1" s="55"/>
      <c r="H1" s="55"/>
    </row>
    <row r="2" spans="2:8" ht="12.75">
      <c r="B2" s="1"/>
      <c r="F2" s="112"/>
      <c r="G2" s="112"/>
      <c r="H2" s="57"/>
    </row>
    <row r="3" spans="2:8" ht="12.75">
      <c r="B3" s="3"/>
      <c r="F3" s="111"/>
      <c r="G3" s="111"/>
      <c r="H3" s="53"/>
    </row>
    <row r="4" spans="2:8" ht="12.75">
      <c r="B4" s="37"/>
      <c r="E4" s="365"/>
      <c r="F4" s="366"/>
      <c r="G4" s="366"/>
      <c r="H4" s="53"/>
    </row>
    <row r="5" spans="1:12" s="227" customFormat="1" ht="12.75">
      <c r="A5" s="225"/>
      <c r="B5" s="225"/>
      <c r="E5" s="225"/>
      <c r="F5" s="225"/>
      <c r="H5" s="225"/>
      <c r="I5" s="225"/>
      <c r="J5" s="225"/>
      <c r="K5" s="225"/>
      <c r="L5" s="225"/>
    </row>
    <row r="6" spans="1:12" s="227" customFormat="1" ht="9.75" customHeight="1">
      <c r="A6" s="225"/>
      <c r="B6" s="225"/>
      <c r="E6" s="225"/>
      <c r="F6" s="225"/>
      <c r="H6" s="225"/>
      <c r="I6" s="225"/>
      <c r="J6" s="225"/>
      <c r="K6" s="225"/>
      <c r="L6" s="225"/>
    </row>
    <row r="7" spans="1:13" s="227" customFormat="1" ht="26.25">
      <c r="A7" s="353" t="s">
        <v>558</v>
      </c>
      <c r="B7" s="353"/>
      <c r="C7" s="354"/>
      <c r="D7" s="354"/>
      <c r="E7" s="354"/>
      <c r="F7" s="354"/>
      <c r="G7" s="354"/>
      <c r="H7" s="354"/>
      <c r="I7" s="354"/>
      <c r="J7" s="354"/>
      <c r="K7" s="354"/>
      <c r="L7" s="354"/>
      <c r="M7" s="354"/>
    </row>
    <row r="8" spans="1:13" s="227" customFormat="1" ht="10.5" customHeight="1">
      <c r="A8" s="355"/>
      <c r="B8" s="356"/>
      <c r="C8" s="356"/>
      <c r="D8" s="356"/>
      <c r="E8" s="356"/>
      <c r="F8" s="356"/>
      <c r="G8" s="356"/>
      <c r="H8" s="356"/>
      <c r="I8" s="356"/>
      <c r="J8" s="356"/>
      <c r="K8" s="356"/>
      <c r="L8" s="356"/>
      <c r="M8" s="356"/>
    </row>
    <row r="9" s="246" customFormat="1" ht="25.5" customHeight="1" hidden="1">
      <c r="A9" s="245" t="s">
        <v>539</v>
      </c>
    </row>
    <row r="10" s="246" customFormat="1" ht="13.5" customHeight="1" hidden="1">
      <c r="A10" s="245"/>
    </row>
    <row r="11" spans="1:7" s="250" customFormat="1" ht="25.5" customHeight="1" hidden="1">
      <c r="A11" s="247" t="s">
        <v>540</v>
      </c>
      <c r="B11" s="248"/>
      <c r="C11" s="249"/>
      <c r="E11" s="246"/>
      <c r="F11" s="246"/>
      <c r="G11" s="246"/>
    </row>
    <row r="12" spans="1:7" s="250" customFormat="1" ht="103.5" customHeight="1" hidden="1">
      <c r="A12" s="350" t="s">
        <v>547</v>
      </c>
      <c r="B12" s="351"/>
      <c r="C12" s="352"/>
      <c r="E12" s="246"/>
      <c r="F12" s="246"/>
      <c r="G12" s="246"/>
    </row>
    <row r="13" spans="1:7" s="250" customFormat="1" ht="25.5" customHeight="1" hidden="1">
      <c r="A13" s="251" t="s">
        <v>541</v>
      </c>
      <c r="B13" s="252"/>
      <c r="C13" s="253"/>
      <c r="E13" s="246"/>
      <c r="F13" s="246"/>
      <c r="G13" s="246"/>
    </row>
    <row r="14" spans="1:7" s="250" customFormat="1" ht="25.5" customHeight="1" hidden="1">
      <c r="A14" s="350" t="s">
        <v>542</v>
      </c>
      <c r="B14" s="351"/>
      <c r="C14" s="352"/>
      <c r="E14" s="246"/>
      <c r="F14" s="246"/>
      <c r="G14" s="246"/>
    </row>
    <row r="15" spans="1:7" s="250" customFormat="1" ht="25.5" customHeight="1" hidden="1">
      <c r="A15" s="254" t="s">
        <v>543</v>
      </c>
      <c r="B15" s="252"/>
      <c r="C15" s="253"/>
      <c r="E15" s="246"/>
      <c r="F15" s="246"/>
      <c r="G15" s="246"/>
    </row>
    <row r="16" spans="1:7" s="250" customFormat="1" ht="60" customHeight="1" hidden="1">
      <c r="A16" s="350" t="s">
        <v>544</v>
      </c>
      <c r="B16" s="351"/>
      <c r="C16" s="352"/>
      <c r="E16" s="246"/>
      <c r="F16" s="246"/>
      <c r="G16" s="246"/>
    </row>
    <row r="17" spans="1:7" s="250" customFormat="1" ht="99.75" customHeight="1" hidden="1">
      <c r="A17" s="360" t="s">
        <v>545</v>
      </c>
      <c r="B17" s="361"/>
      <c r="C17" s="362"/>
      <c r="E17" s="246"/>
      <c r="F17" s="246"/>
      <c r="G17" s="246"/>
    </row>
    <row r="18" spans="1:12" s="114" customFormat="1" ht="15.75">
      <c r="A18" s="116" t="s">
        <v>191</v>
      </c>
      <c r="B18" s="115"/>
      <c r="C18" s="115"/>
      <c r="D18" s="115"/>
      <c r="F18" s="115"/>
      <c r="H18" s="115"/>
      <c r="I18" s="115"/>
      <c r="J18" s="115"/>
      <c r="K18" s="115"/>
      <c r="L18" s="115"/>
    </row>
    <row r="19" spans="1:12" s="114" customFormat="1" ht="16.5" thickBot="1">
      <c r="A19" s="116"/>
      <c r="B19" s="115"/>
      <c r="C19" s="115"/>
      <c r="D19" s="115"/>
      <c r="F19" s="115"/>
      <c r="H19" s="115"/>
      <c r="I19" s="115"/>
      <c r="J19" s="115"/>
      <c r="K19" s="115"/>
      <c r="L19" s="115"/>
    </row>
    <row r="20" spans="1:12" s="114" customFormat="1" ht="15">
      <c r="A20" s="117" t="s">
        <v>192</v>
      </c>
      <c r="B20" s="357" t="s">
        <v>35</v>
      </c>
      <c r="C20" s="358"/>
      <c r="D20" s="118"/>
      <c r="F20" s="115"/>
      <c r="H20" s="115"/>
      <c r="I20" s="115"/>
      <c r="J20" s="115"/>
      <c r="K20" s="115"/>
      <c r="L20" s="115"/>
    </row>
    <row r="21" spans="1:12" s="114" customFormat="1" ht="15">
      <c r="A21" s="119" t="s">
        <v>193</v>
      </c>
      <c r="B21" s="334" t="s">
        <v>548</v>
      </c>
      <c r="C21" s="335"/>
      <c r="D21" s="118"/>
      <c r="E21" s="115"/>
      <c r="F21" s="115"/>
      <c r="H21" s="115"/>
      <c r="I21" s="115"/>
      <c r="J21" s="115"/>
      <c r="K21" s="115"/>
      <c r="L21" s="115"/>
    </row>
    <row r="22" spans="1:12" s="114" customFormat="1" ht="15">
      <c r="A22" s="119" t="s">
        <v>194</v>
      </c>
      <c r="B22" s="334" t="s">
        <v>549</v>
      </c>
      <c r="C22" s="335"/>
      <c r="D22" s="118"/>
      <c r="F22" s="115"/>
      <c r="G22" s="115"/>
      <c r="H22" s="115"/>
      <c r="I22" s="115"/>
      <c r="J22" s="115"/>
      <c r="K22" s="115"/>
      <c r="L22" s="115"/>
    </row>
    <row r="23" spans="1:12" s="114" customFormat="1" ht="15">
      <c r="A23" s="119" t="s">
        <v>195</v>
      </c>
      <c r="B23" s="359">
        <v>41507</v>
      </c>
      <c r="C23" s="335"/>
      <c r="D23" s="118"/>
      <c r="E23" s="115"/>
      <c r="F23" s="115"/>
      <c r="G23" s="115"/>
      <c r="H23" s="115"/>
      <c r="I23" s="115"/>
      <c r="J23" s="115"/>
      <c r="K23" s="115"/>
      <c r="L23" s="115"/>
    </row>
    <row r="24" spans="1:12" s="114" customFormat="1" ht="15">
      <c r="A24" s="119" t="s">
        <v>196</v>
      </c>
      <c r="B24" s="359">
        <v>41456</v>
      </c>
      <c r="C24" s="335"/>
      <c r="D24" s="118"/>
      <c r="E24" s="115"/>
      <c r="F24" s="115"/>
      <c r="G24" s="115"/>
      <c r="H24" s="115"/>
      <c r="I24" s="115"/>
      <c r="J24" s="115"/>
      <c r="K24" s="115"/>
      <c r="L24" s="115"/>
    </row>
    <row r="25" spans="1:12" s="114" customFormat="1" ht="15">
      <c r="A25" s="119" t="s">
        <v>197</v>
      </c>
      <c r="B25" s="359">
        <v>41486</v>
      </c>
      <c r="C25" s="335"/>
      <c r="D25" s="118"/>
      <c r="E25" s="115"/>
      <c r="F25" s="115"/>
      <c r="G25" s="115"/>
      <c r="H25" s="115"/>
      <c r="I25" s="115"/>
      <c r="J25" s="115"/>
      <c r="K25" s="115"/>
      <c r="L25" s="115"/>
    </row>
    <row r="26" spans="1:12" s="114" customFormat="1" ht="32.25" customHeight="1" thickBot="1">
      <c r="A26" s="320" t="s">
        <v>198</v>
      </c>
      <c r="B26" s="363" t="s">
        <v>557</v>
      </c>
      <c r="C26" s="364"/>
      <c r="D26" s="118"/>
      <c r="E26" s="118"/>
      <c r="F26" s="115"/>
      <c r="G26" s="115"/>
      <c r="H26" s="115"/>
      <c r="I26" s="115"/>
      <c r="J26" s="115"/>
      <c r="K26" s="115"/>
      <c r="L26" s="115"/>
    </row>
    <row r="27" spans="1:12" s="114" customFormat="1" ht="15">
      <c r="A27" s="115"/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</row>
    <row r="28" spans="1:12" s="114" customFormat="1" ht="16.5" thickBot="1">
      <c r="A28" s="116" t="s">
        <v>398</v>
      </c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</row>
    <row r="29" spans="1:12" s="114" customFormat="1" ht="16.5" thickBot="1">
      <c r="A29" s="115"/>
      <c r="B29" s="344" t="s">
        <v>399</v>
      </c>
      <c r="C29" s="345"/>
      <c r="D29" s="346"/>
      <c r="E29" s="341" t="s">
        <v>400</v>
      </c>
      <c r="F29" s="341"/>
      <c r="G29" s="341" t="s">
        <v>401</v>
      </c>
      <c r="H29" s="341"/>
      <c r="I29" s="341" t="s">
        <v>402</v>
      </c>
      <c r="J29" s="341"/>
      <c r="K29" s="341" t="s">
        <v>403</v>
      </c>
      <c r="L29" s="341"/>
    </row>
    <row r="30" spans="1:12" s="114" customFormat="1" ht="16.5" thickBot="1">
      <c r="A30" s="115"/>
      <c r="B30" s="347"/>
      <c r="C30" s="348"/>
      <c r="D30" s="349"/>
      <c r="E30" s="121" t="s">
        <v>404</v>
      </c>
      <c r="F30" s="121" t="s">
        <v>405</v>
      </c>
      <c r="G30" s="121" t="s">
        <v>404</v>
      </c>
      <c r="H30" s="121" t="s">
        <v>405</v>
      </c>
      <c r="I30" s="121" t="s">
        <v>404</v>
      </c>
      <c r="J30" s="121" t="s">
        <v>405</v>
      </c>
      <c r="K30" s="121" t="s">
        <v>404</v>
      </c>
      <c r="L30" s="121" t="s">
        <v>405</v>
      </c>
    </row>
    <row r="31" spans="1:12" s="114" customFormat="1" ht="15">
      <c r="A31" s="342" t="s">
        <v>406</v>
      </c>
      <c r="B31" s="342"/>
      <c r="C31" s="342"/>
      <c r="D31" s="343"/>
      <c r="E31" s="278" t="s">
        <v>468</v>
      </c>
      <c r="F31" s="276" t="s">
        <v>408</v>
      </c>
      <c r="G31" s="278" t="s">
        <v>468</v>
      </c>
      <c r="H31" s="276" t="s">
        <v>460</v>
      </c>
      <c r="I31" s="277" t="s">
        <v>521</v>
      </c>
      <c r="J31" s="277" t="s">
        <v>521</v>
      </c>
      <c r="K31" s="277" t="s">
        <v>521</v>
      </c>
      <c r="L31" s="277" t="s">
        <v>521</v>
      </c>
    </row>
    <row r="32" spans="1:12" s="114" customFormat="1" ht="15">
      <c r="A32" s="119" t="s">
        <v>407</v>
      </c>
      <c r="B32" s="332" t="s">
        <v>35</v>
      </c>
      <c r="C32" s="332"/>
      <c r="D32" s="333"/>
      <c r="E32" s="278" t="s">
        <v>468</v>
      </c>
      <c r="F32" s="278" t="s">
        <v>461</v>
      </c>
      <c r="G32" s="278" t="s">
        <v>468</v>
      </c>
      <c r="H32" s="278" t="s">
        <v>462</v>
      </c>
      <c r="I32" s="279" t="s">
        <v>521</v>
      </c>
      <c r="J32" s="279" t="s">
        <v>521</v>
      </c>
      <c r="K32" s="279" t="s">
        <v>521</v>
      </c>
      <c r="L32" s="279" t="s">
        <v>521</v>
      </c>
    </row>
    <row r="33" spans="1:12" s="114" customFormat="1" ht="15">
      <c r="A33" s="119" t="s">
        <v>409</v>
      </c>
      <c r="B33" s="332" t="s">
        <v>35</v>
      </c>
      <c r="C33" s="332"/>
      <c r="D33" s="333"/>
      <c r="E33" s="278" t="s">
        <v>468</v>
      </c>
      <c r="F33" s="278" t="s">
        <v>461</v>
      </c>
      <c r="G33" s="278" t="s">
        <v>468</v>
      </c>
      <c r="H33" s="278" t="s">
        <v>462</v>
      </c>
      <c r="I33" s="279" t="s">
        <v>521</v>
      </c>
      <c r="J33" s="279" t="s">
        <v>521</v>
      </c>
      <c r="K33" s="279" t="s">
        <v>521</v>
      </c>
      <c r="L33" s="279" t="s">
        <v>521</v>
      </c>
    </row>
    <row r="34" spans="1:12" s="114" customFormat="1" ht="15">
      <c r="A34" s="119" t="s">
        <v>410</v>
      </c>
      <c r="B34" s="332" t="s">
        <v>35</v>
      </c>
      <c r="C34" s="332"/>
      <c r="D34" s="333"/>
      <c r="E34" s="278" t="s">
        <v>524</v>
      </c>
      <c r="F34" s="278" t="s">
        <v>461</v>
      </c>
      <c r="G34" s="278" t="s">
        <v>525</v>
      </c>
      <c r="H34" s="278" t="s">
        <v>462</v>
      </c>
      <c r="I34" s="279" t="s">
        <v>521</v>
      </c>
      <c r="J34" s="279" t="s">
        <v>521</v>
      </c>
      <c r="K34" s="279" t="s">
        <v>521</v>
      </c>
      <c r="L34" s="279" t="s">
        <v>521</v>
      </c>
    </row>
    <row r="35" spans="1:12" s="114" customFormat="1" ht="15">
      <c r="A35" s="119" t="s">
        <v>554</v>
      </c>
      <c r="B35" s="332" t="s">
        <v>555</v>
      </c>
      <c r="C35" s="332"/>
      <c r="D35" s="333"/>
      <c r="E35" s="278" t="s">
        <v>468</v>
      </c>
      <c r="F35" s="278" t="s">
        <v>468</v>
      </c>
      <c r="G35" s="278" t="s">
        <v>468</v>
      </c>
      <c r="H35" s="278" t="s">
        <v>468</v>
      </c>
      <c r="I35" s="279" t="s">
        <v>521</v>
      </c>
      <c r="J35" s="279" t="s">
        <v>521</v>
      </c>
      <c r="K35" s="279" t="s">
        <v>521</v>
      </c>
      <c r="L35" s="279" t="s">
        <v>521</v>
      </c>
    </row>
    <row r="36" spans="1:12" s="114" customFormat="1" ht="15">
      <c r="A36" s="119" t="s">
        <v>411</v>
      </c>
      <c r="B36" s="332" t="s">
        <v>35</v>
      </c>
      <c r="C36" s="332"/>
      <c r="D36" s="333"/>
      <c r="E36" s="278" t="s">
        <v>463</v>
      </c>
      <c r="F36" s="278" t="s">
        <v>463</v>
      </c>
      <c r="G36" s="278" t="s">
        <v>464</v>
      </c>
      <c r="H36" s="278" t="s">
        <v>464</v>
      </c>
      <c r="I36" s="279" t="s">
        <v>521</v>
      </c>
      <c r="J36" s="279" t="s">
        <v>521</v>
      </c>
      <c r="K36" s="279" t="s">
        <v>521</v>
      </c>
      <c r="L36" s="279" t="s">
        <v>521</v>
      </c>
    </row>
    <row r="37" spans="1:12" s="114" customFormat="1" ht="15">
      <c r="A37" s="119" t="s">
        <v>412</v>
      </c>
      <c r="B37" s="332" t="s">
        <v>469</v>
      </c>
      <c r="C37" s="332"/>
      <c r="D37" s="333"/>
      <c r="E37" s="278" t="s">
        <v>463</v>
      </c>
      <c r="F37" s="278" t="s">
        <v>523</v>
      </c>
      <c r="G37" s="278" t="s">
        <v>464</v>
      </c>
      <c r="H37" s="278" t="s">
        <v>465</v>
      </c>
      <c r="I37" s="279" t="s">
        <v>521</v>
      </c>
      <c r="J37" s="279" t="s">
        <v>521</v>
      </c>
      <c r="K37" s="279" t="s">
        <v>521</v>
      </c>
      <c r="L37" s="279" t="s">
        <v>521</v>
      </c>
    </row>
    <row r="38" spans="1:12" s="114" customFormat="1" ht="15">
      <c r="A38" s="119" t="s">
        <v>413</v>
      </c>
      <c r="B38" s="332" t="s">
        <v>35</v>
      </c>
      <c r="C38" s="332"/>
      <c r="D38" s="333"/>
      <c r="E38" s="278" t="s">
        <v>524</v>
      </c>
      <c r="F38" s="278" t="s">
        <v>467</v>
      </c>
      <c r="G38" s="278" t="s">
        <v>525</v>
      </c>
      <c r="H38" s="278" t="s">
        <v>466</v>
      </c>
      <c r="I38" s="279" t="s">
        <v>521</v>
      </c>
      <c r="J38" s="279" t="s">
        <v>521</v>
      </c>
      <c r="K38" s="279" t="s">
        <v>521</v>
      </c>
      <c r="L38" s="279" t="s">
        <v>521</v>
      </c>
    </row>
    <row r="39" spans="1:12" s="114" customFormat="1" ht="15">
      <c r="A39" s="119" t="s">
        <v>414</v>
      </c>
      <c r="B39" s="332" t="s">
        <v>535</v>
      </c>
      <c r="C39" s="332"/>
      <c r="D39" s="333"/>
      <c r="E39" s="278" t="s">
        <v>468</v>
      </c>
      <c r="F39" s="278" t="s">
        <v>468</v>
      </c>
      <c r="G39" s="278" t="s">
        <v>468</v>
      </c>
      <c r="H39" s="278" t="s">
        <v>468</v>
      </c>
      <c r="I39" s="279" t="s">
        <v>521</v>
      </c>
      <c r="J39" s="279" t="s">
        <v>521</v>
      </c>
      <c r="K39" s="279" t="s">
        <v>521</v>
      </c>
      <c r="L39" s="279" t="s">
        <v>521</v>
      </c>
    </row>
    <row r="40" spans="1:12" s="114" customFormat="1" ht="15">
      <c r="A40" s="119" t="s">
        <v>415</v>
      </c>
      <c r="B40" s="332" t="s">
        <v>35</v>
      </c>
      <c r="C40" s="332"/>
      <c r="D40" s="333"/>
      <c r="E40" s="278" t="s">
        <v>468</v>
      </c>
      <c r="F40" s="278" t="s">
        <v>467</v>
      </c>
      <c r="G40" s="278" t="s">
        <v>468</v>
      </c>
      <c r="H40" s="278" t="s">
        <v>466</v>
      </c>
      <c r="I40" s="279" t="s">
        <v>521</v>
      </c>
      <c r="J40" s="279" t="s">
        <v>521</v>
      </c>
      <c r="K40" s="279" t="s">
        <v>521</v>
      </c>
      <c r="L40" s="279" t="s">
        <v>521</v>
      </c>
    </row>
    <row r="41" spans="1:12" s="114" customFormat="1" ht="15.75" thickBot="1">
      <c r="A41" s="119" t="s">
        <v>416</v>
      </c>
      <c r="B41" s="332" t="s">
        <v>359</v>
      </c>
      <c r="C41" s="339"/>
      <c r="D41" s="333"/>
      <c r="E41" s="280" t="s">
        <v>359</v>
      </c>
      <c r="F41" s="280" t="s">
        <v>359</v>
      </c>
      <c r="G41" s="280" t="s">
        <v>359</v>
      </c>
      <c r="H41" s="280" t="s">
        <v>359</v>
      </c>
      <c r="I41" s="281" t="s">
        <v>521</v>
      </c>
      <c r="J41" s="281" t="s">
        <v>521</v>
      </c>
      <c r="K41" s="281" t="s">
        <v>521</v>
      </c>
      <c r="L41" s="281" t="s">
        <v>521</v>
      </c>
    </row>
    <row r="42" spans="1:12" s="114" customFormat="1" ht="15">
      <c r="A42" s="119" t="s">
        <v>417</v>
      </c>
      <c r="B42" s="202">
        <v>3013071607.3848147</v>
      </c>
      <c r="C42" s="228"/>
      <c r="D42" s="122"/>
      <c r="E42" s="115"/>
      <c r="F42" s="115"/>
      <c r="G42" s="115"/>
      <c r="H42" s="115"/>
      <c r="I42" s="115"/>
      <c r="J42" s="115"/>
      <c r="K42" s="115"/>
      <c r="L42" s="115"/>
    </row>
    <row r="43" spans="1:12" s="114" customFormat="1" ht="15">
      <c r="A43" s="119" t="s">
        <v>418</v>
      </c>
      <c r="B43" s="139" t="s">
        <v>470</v>
      </c>
      <c r="C43"/>
      <c r="D43" s="118"/>
      <c r="E43" s="115"/>
      <c r="F43"/>
      <c r="G43" s="115"/>
      <c r="H43" s="115"/>
      <c r="I43" s="115"/>
      <c r="J43" s="115"/>
      <c r="K43" s="115"/>
      <c r="L43" s="115"/>
    </row>
    <row r="44" spans="1:12" s="114" customFormat="1" ht="15">
      <c r="A44" s="119" t="s">
        <v>378</v>
      </c>
      <c r="B44" s="200">
        <v>0.016862265584476007</v>
      </c>
      <c r="C44"/>
      <c r="D44" s="118"/>
      <c r="E44" s="115"/>
      <c r="F44"/>
      <c r="G44" s="115"/>
      <c r="H44" s="115"/>
      <c r="I44" s="115"/>
      <c r="J44" s="115"/>
      <c r="K44" s="115"/>
      <c r="L44" s="115"/>
    </row>
    <row r="45" spans="1:12" s="114" customFormat="1" ht="15">
      <c r="A45" s="119" t="s">
        <v>379</v>
      </c>
      <c r="B45" s="200">
        <v>0.04013589801701853</v>
      </c>
      <c r="C45"/>
      <c r="D45" s="118"/>
      <c r="E45" s="115"/>
      <c r="F45"/>
      <c r="G45" s="115"/>
      <c r="H45" s="115"/>
      <c r="I45" s="115"/>
      <c r="J45" s="115"/>
      <c r="K45" s="115"/>
      <c r="L45" s="115"/>
    </row>
    <row r="46" spans="1:12" s="114" customFormat="1" ht="15.75" thickBot="1">
      <c r="A46" s="120" t="s">
        <v>419</v>
      </c>
      <c r="B46" s="201">
        <v>0</v>
      </c>
      <c r="C46"/>
      <c r="D46" s="118"/>
      <c r="E46" s="115"/>
      <c r="F46"/>
      <c r="G46" s="115"/>
      <c r="H46" s="115"/>
      <c r="I46" s="115"/>
      <c r="J46" s="115"/>
      <c r="K46" s="115"/>
      <c r="L46" s="115"/>
    </row>
    <row r="47" spans="1:12" s="114" customFormat="1" ht="15">
      <c r="A47" s="115"/>
      <c r="B47" s="115"/>
      <c r="C47"/>
      <c r="D47" s="115"/>
      <c r="E47" s="115"/>
      <c r="F47"/>
      <c r="G47" s="115"/>
      <c r="H47" s="115"/>
      <c r="I47" s="115"/>
      <c r="J47" s="115"/>
      <c r="K47" s="115"/>
      <c r="L47" s="115"/>
    </row>
    <row r="48" spans="1:6" s="115" customFormat="1" ht="16.5" thickBot="1">
      <c r="A48" s="116" t="s">
        <v>420</v>
      </c>
      <c r="F48"/>
    </row>
    <row r="49" spans="2:4" s="115" customFormat="1" ht="32.25" thickBot="1">
      <c r="B49" s="123" t="s">
        <v>519</v>
      </c>
      <c r="C49" s="123" t="s">
        <v>520</v>
      </c>
      <c r="D49" s="124" t="s">
        <v>425</v>
      </c>
    </row>
    <row r="50" spans="1:6" s="115" customFormat="1" ht="16.5" thickBot="1">
      <c r="A50" s="294" t="s">
        <v>426</v>
      </c>
      <c r="B50" s="125"/>
      <c r="C50" s="125"/>
      <c r="D50" s="126"/>
      <c r="F50" s="113"/>
    </row>
    <row r="51" spans="1:6" s="115" customFormat="1" ht="15.75">
      <c r="A51" s="119" t="s">
        <v>427</v>
      </c>
      <c r="B51" s="285">
        <v>0</v>
      </c>
      <c r="C51" s="273" t="s">
        <v>359</v>
      </c>
      <c r="D51" s="273" t="s">
        <v>359</v>
      </c>
      <c r="E51" s="127"/>
      <c r="F51" s="113"/>
    </row>
    <row r="52" spans="1:6" s="115" customFormat="1" ht="15.75">
      <c r="A52" s="119" t="s">
        <v>536</v>
      </c>
      <c r="B52" s="286">
        <v>-100</v>
      </c>
      <c r="C52" s="274" t="s">
        <v>359</v>
      </c>
      <c r="D52" s="274" t="s">
        <v>359</v>
      </c>
      <c r="E52" s="127"/>
      <c r="F52" s="113"/>
    </row>
    <row r="53" spans="1:6" s="115" customFormat="1" ht="15.75">
      <c r="A53" s="119" t="s">
        <v>428</v>
      </c>
      <c r="B53" s="287">
        <v>9730059.61</v>
      </c>
      <c r="C53" s="274" t="s">
        <v>359</v>
      </c>
      <c r="D53" s="274" t="s">
        <v>359</v>
      </c>
      <c r="E53" s="127"/>
      <c r="F53" s="113"/>
    </row>
    <row r="54" spans="1:6" s="115" customFormat="1" ht="15.75">
      <c r="A54" s="119" t="s">
        <v>429</v>
      </c>
      <c r="B54" s="288">
        <v>17233.77</v>
      </c>
      <c r="C54" s="274" t="s">
        <v>359</v>
      </c>
      <c r="D54" s="274" t="s">
        <v>359</v>
      </c>
      <c r="E54" s="127"/>
      <c r="F54" s="113"/>
    </row>
    <row r="55" spans="1:6" s="115" customFormat="1" ht="15.75">
      <c r="A55" s="119" t="s">
        <v>430</v>
      </c>
      <c r="B55" s="288">
        <v>0</v>
      </c>
      <c r="C55" s="274" t="s">
        <v>359</v>
      </c>
      <c r="D55" s="274" t="s">
        <v>359</v>
      </c>
      <c r="E55" s="127"/>
      <c r="F55" s="113"/>
    </row>
    <row r="56" spans="1:6" s="115" customFormat="1" ht="15.75">
      <c r="A56" s="119" t="s">
        <v>431</v>
      </c>
      <c r="B56" s="288">
        <v>0</v>
      </c>
      <c r="C56" s="274" t="s">
        <v>359</v>
      </c>
      <c r="D56" s="274" t="s">
        <v>359</v>
      </c>
      <c r="E56" s="127"/>
      <c r="F56" s="113"/>
    </row>
    <row r="57" spans="1:6" s="115" customFormat="1" ht="15.75">
      <c r="A57" s="119" t="s">
        <v>537</v>
      </c>
      <c r="B57" s="288">
        <v>2212459.69</v>
      </c>
      <c r="C57" s="274" t="s">
        <v>359</v>
      </c>
      <c r="D57" s="274" t="s">
        <v>359</v>
      </c>
      <c r="E57" s="127"/>
      <c r="F57" s="113"/>
    </row>
    <row r="58" spans="1:6" s="115" customFormat="1" ht="15.75">
      <c r="A58" s="119" t="s">
        <v>432</v>
      </c>
      <c r="B58" s="288">
        <v>0</v>
      </c>
      <c r="C58" s="274" t="s">
        <v>359</v>
      </c>
      <c r="D58" s="274" t="s">
        <v>359</v>
      </c>
      <c r="E58" s="127"/>
      <c r="F58" s="113"/>
    </row>
    <row r="59" spans="1:6" s="115" customFormat="1" ht="15.75">
      <c r="A59" s="119" t="s">
        <v>433</v>
      </c>
      <c r="B59" s="288">
        <v>0</v>
      </c>
      <c r="C59" s="274" t="s">
        <v>359</v>
      </c>
      <c r="D59" s="274" t="s">
        <v>359</v>
      </c>
      <c r="E59" s="127"/>
      <c r="F59" s="113"/>
    </row>
    <row r="60" spans="1:6" s="115" customFormat="1" ht="15.75">
      <c r="A60" s="119" t="s">
        <v>434</v>
      </c>
      <c r="B60" s="288">
        <v>0</v>
      </c>
      <c r="C60" s="274" t="s">
        <v>359</v>
      </c>
      <c r="D60" s="274" t="s">
        <v>359</v>
      </c>
      <c r="E60" s="127"/>
      <c r="F60" s="113"/>
    </row>
    <row r="61" spans="1:6" s="115" customFormat="1" ht="15">
      <c r="A61" s="119" t="s">
        <v>435</v>
      </c>
      <c r="B61" s="288">
        <v>-5945536.03</v>
      </c>
      <c r="C61" s="274" t="s">
        <v>359</v>
      </c>
      <c r="D61" s="274" t="s">
        <v>359</v>
      </c>
      <c r="E61" s="128"/>
      <c r="F61" s="114"/>
    </row>
    <row r="62" spans="1:6" s="115" customFormat="1" ht="15.75">
      <c r="A62" s="119" t="s">
        <v>436</v>
      </c>
      <c r="B62" s="288">
        <v>-2212459.69</v>
      </c>
      <c r="C62" s="274" t="s">
        <v>359</v>
      </c>
      <c r="D62" s="274" t="s">
        <v>359</v>
      </c>
      <c r="E62" s="127"/>
      <c r="F62" s="113"/>
    </row>
    <row r="63" spans="1:6" s="115" customFormat="1" ht="15.75">
      <c r="A63" s="119" t="s">
        <v>437</v>
      </c>
      <c r="B63" s="288">
        <v>-2212459.69</v>
      </c>
      <c r="C63" s="274" t="s">
        <v>359</v>
      </c>
      <c r="D63" s="274" t="s">
        <v>359</v>
      </c>
      <c r="E63" s="127"/>
      <c r="F63" s="113"/>
    </row>
    <row r="64" spans="1:6" s="115" customFormat="1" ht="15.75">
      <c r="A64" s="119" t="s">
        <v>438</v>
      </c>
      <c r="B64" s="288">
        <v>-961643.84</v>
      </c>
      <c r="C64" s="274" t="s">
        <v>359</v>
      </c>
      <c r="D64" s="274" t="s">
        <v>359</v>
      </c>
      <c r="E64" s="127"/>
      <c r="F64" s="113"/>
    </row>
    <row r="65" spans="1:6" s="115" customFormat="1" ht="15.75">
      <c r="A65" s="119" t="s">
        <v>538</v>
      </c>
      <c r="B65" s="288">
        <v>-627553.82</v>
      </c>
      <c r="C65" s="274" t="s">
        <v>359</v>
      </c>
      <c r="D65" s="274" t="s">
        <v>359</v>
      </c>
      <c r="E65" s="127"/>
      <c r="F65" s="113"/>
    </row>
    <row r="66" spans="1:6" s="115" customFormat="1" ht="16.5" thickBot="1">
      <c r="A66" s="295" t="s">
        <v>439</v>
      </c>
      <c r="B66" s="322">
        <v>-1.6298145055770874E-09</v>
      </c>
      <c r="C66" s="275" t="s">
        <v>359</v>
      </c>
      <c r="D66" s="275" t="s">
        <v>359</v>
      </c>
      <c r="E66" s="127"/>
      <c r="F66" s="113"/>
    </row>
    <row r="67" spans="1:6" s="115" customFormat="1" ht="16.5" thickBot="1">
      <c r="A67" s="121" t="s">
        <v>440</v>
      </c>
      <c r="B67" s="323"/>
      <c r="C67" s="223"/>
      <c r="D67" s="126"/>
      <c r="E67" s="126"/>
      <c r="F67" s="113"/>
    </row>
    <row r="68" spans="1:6" s="115" customFormat="1" ht="15.75">
      <c r="A68" s="117" t="s">
        <v>427</v>
      </c>
      <c r="B68" s="288">
        <v>0</v>
      </c>
      <c r="C68" s="273" t="s">
        <v>359</v>
      </c>
      <c r="D68" s="273" t="s">
        <v>359</v>
      </c>
      <c r="E68" s="126"/>
      <c r="F68" s="113"/>
    </row>
    <row r="69" spans="1:6" s="115" customFormat="1" ht="15.75">
      <c r="A69" s="119" t="s">
        <v>441</v>
      </c>
      <c r="B69" s="288">
        <v>51694124.68</v>
      </c>
      <c r="C69" s="274" t="s">
        <v>359</v>
      </c>
      <c r="D69" s="274" t="s">
        <v>359</v>
      </c>
      <c r="E69" s="126"/>
      <c r="F69" s="113"/>
    </row>
    <row r="70" spans="1:6" s="115" customFormat="1" ht="15.75">
      <c r="A70" s="119" t="s">
        <v>442</v>
      </c>
      <c r="B70" s="288">
        <v>0</v>
      </c>
      <c r="C70" s="274" t="s">
        <v>359</v>
      </c>
      <c r="D70" s="274" t="s">
        <v>359</v>
      </c>
      <c r="E70" s="126"/>
      <c r="F70" s="113"/>
    </row>
    <row r="71" spans="1:6" s="115" customFormat="1" ht="15.75">
      <c r="A71" s="119" t="s">
        <v>443</v>
      </c>
      <c r="B71" s="288">
        <v>0</v>
      </c>
      <c r="C71" s="274" t="s">
        <v>359</v>
      </c>
      <c r="D71" s="274" t="s">
        <v>359</v>
      </c>
      <c r="E71" s="126"/>
      <c r="F71" s="113"/>
    </row>
    <row r="72" spans="1:6" s="115" customFormat="1" ht="15.75">
      <c r="A72" s="119" t="s">
        <v>444</v>
      </c>
      <c r="B72" s="288">
        <v>0</v>
      </c>
      <c r="C72" s="274" t="s">
        <v>359</v>
      </c>
      <c r="D72" s="274" t="s">
        <v>359</v>
      </c>
      <c r="E72" s="126"/>
      <c r="F72" s="113"/>
    </row>
    <row r="73" spans="1:6" s="115" customFormat="1" ht="15.75">
      <c r="A73" s="119" t="s">
        <v>445</v>
      </c>
      <c r="B73" s="288">
        <v>14051271.870000001</v>
      </c>
      <c r="C73" s="274" t="s">
        <v>359</v>
      </c>
      <c r="D73" s="274" t="s">
        <v>359</v>
      </c>
      <c r="E73" s="126"/>
      <c r="F73" s="113"/>
    </row>
    <row r="74" spans="1:6" s="115" customFormat="1" ht="15.75">
      <c r="A74" s="119" t="s">
        <v>446</v>
      </c>
      <c r="B74" s="288">
        <v>0</v>
      </c>
      <c r="C74" s="274" t="s">
        <v>359</v>
      </c>
      <c r="D74" s="274" t="s">
        <v>359</v>
      </c>
      <c r="E74" s="126"/>
      <c r="F74" s="113"/>
    </row>
    <row r="75" spans="1:6" s="115" customFormat="1" ht="15.75">
      <c r="A75" s="119" t="s">
        <v>447</v>
      </c>
      <c r="B75" s="288">
        <v>0</v>
      </c>
      <c r="C75" s="274" t="s">
        <v>359</v>
      </c>
      <c r="D75" s="274" t="s">
        <v>359</v>
      </c>
      <c r="E75" s="126"/>
      <c r="F75" s="113"/>
    </row>
    <row r="76" spans="1:6" s="115" customFormat="1" ht="15.75">
      <c r="A76" s="119" t="s">
        <v>448</v>
      </c>
      <c r="B76" s="288">
        <v>-65745396.55</v>
      </c>
      <c r="C76" s="274" t="s">
        <v>359</v>
      </c>
      <c r="D76" s="274" t="s">
        <v>359</v>
      </c>
      <c r="E76" s="126"/>
      <c r="F76" s="113"/>
    </row>
    <row r="77" spans="1:6" s="115" customFormat="1" ht="16.5" thickBot="1">
      <c r="A77" s="120" t="s">
        <v>449</v>
      </c>
      <c r="B77" s="288">
        <v>0</v>
      </c>
      <c r="C77" s="275" t="s">
        <v>359</v>
      </c>
      <c r="D77" s="275" t="s">
        <v>359</v>
      </c>
      <c r="E77" s="126"/>
      <c r="F77" s="113"/>
    </row>
    <row r="78" spans="1:6" s="115" customFormat="1" ht="16.5" thickBot="1">
      <c r="A78" s="297" t="s">
        <v>450</v>
      </c>
      <c r="B78" s="203"/>
      <c r="C78" s="203"/>
      <c r="D78" s="130"/>
      <c r="F78" s="113"/>
    </row>
    <row r="79" spans="1:6" s="115" customFormat="1" ht="15.75">
      <c r="A79" s="117" t="s">
        <v>427</v>
      </c>
      <c r="B79" s="291">
        <v>9935106</v>
      </c>
      <c r="C79" s="273" t="s">
        <v>359</v>
      </c>
      <c r="D79" s="273" t="s">
        <v>359</v>
      </c>
      <c r="F79" s="113"/>
    </row>
    <row r="80" spans="1:6" s="115" customFormat="1" ht="15.75">
      <c r="A80" s="119" t="s">
        <v>451</v>
      </c>
      <c r="B80" s="288">
        <v>0</v>
      </c>
      <c r="C80" s="274" t="s">
        <v>359</v>
      </c>
      <c r="D80" s="274" t="s">
        <v>359</v>
      </c>
      <c r="F80" s="113"/>
    </row>
    <row r="81" spans="1:6" s="115" customFormat="1" ht="15.75">
      <c r="A81" s="119" t="s">
        <v>429</v>
      </c>
      <c r="B81" s="288">
        <v>0</v>
      </c>
      <c r="C81" s="274" t="s">
        <v>359</v>
      </c>
      <c r="D81" s="274" t="s">
        <v>359</v>
      </c>
      <c r="F81" s="113"/>
    </row>
    <row r="82" spans="1:6" s="115" customFormat="1" ht="15.75">
      <c r="A82" s="119" t="s">
        <v>452</v>
      </c>
      <c r="B82" s="288">
        <v>0</v>
      </c>
      <c r="C82" s="274" t="s">
        <v>359</v>
      </c>
      <c r="D82" s="274" t="s">
        <v>359</v>
      </c>
      <c r="F82" s="113"/>
    </row>
    <row r="83" spans="1:6" s="115" customFormat="1" ht="15.75">
      <c r="A83" s="119" t="s">
        <v>453</v>
      </c>
      <c r="B83" s="289">
        <v>0</v>
      </c>
      <c r="C83" s="274" t="s">
        <v>359</v>
      </c>
      <c r="D83" s="274" t="s">
        <v>359</v>
      </c>
      <c r="F83" s="113"/>
    </row>
    <row r="84" spans="1:6" s="115" customFormat="1" ht="16.5" thickBot="1">
      <c r="A84" s="120" t="s">
        <v>439</v>
      </c>
      <c r="B84" s="290">
        <v>9935106</v>
      </c>
      <c r="C84" s="274" t="s">
        <v>359</v>
      </c>
      <c r="D84" s="266">
        <v>9934669.6625</v>
      </c>
      <c r="E84" s="329"/>
      <c r="F84" s="113"/>
    </row>
    <row r="85" spans="1:6" s="115" customFormat="1" ht="16.5" thickBot="1">
      <c r="A85" s="297" t="s">
        <v>454</v>
      </c>
      <c r="B85" s="204"/>
      <c r="C85" s="204"/>
      <c r="D85" s="130"/>
      <c r="F85" s="113"/>
    </row>
    <row r="86" spans="1:6" s="115" customFormat="1" ht="15.75">
      <c r="A86" s="296" t="s">
        <v>427</v>
      </c>
      <c r="B86" s="291">
        <v>1361127938.2199996</v>
      </c>
      <c r="C86" s="273" t="s">
        <v>359</v>
      </c>
      <c r="D86" s="273" t="s">
        <v>359</v>
      </c>
      <c r="F86" s="113"/>
    </row>
    <row r="87" spans="1:6" s="115" customFormat="1" ht="15.75">
      <c r="A87" s="119" t="s">
        <v>455</v>
      </c>
      <c r="B87" s="288">
        <v>0</v>
      </c>
      <c r="C87" s="274" t="s">
        <v>359</v>
      </c>
      <c r="D87" s="274" t="s">
        <v>359</v>
      </c>
      <c r="F87" s="113"/>
    </row>
    <row r="88" spans="1:6" s="115" customFormat="1" ht="15.75">
      <c r="A88" s="119" t="s">
        <v>456</v>
      </c>
      <c r="B88" s="292">
        <v>2267141</v>
      </c>
      <c r="C88" s="274" t="s">
        <v>359</v>
      </c>
      <c r="D88" s="274" t="s">
        <v>359</v>
      </c>
      <c r="F88" s="113"/>
    </row>
    <row r="89" spans="1:6" s="115" customFormat="1" ht="15.75">
      <c r="A89" s="119" t="s">
        <v>457</v>
      </c>
      <c r="B89" s="292">
        <v>294956.30000000005</v>
      </c>
      <c r="C89" s="274" t="s">
        <v>359</v>
      </c>
      <c r="D89" s="274" t="s">
        <v>359</v>
      </c>
      <c r="E89" s="129"/>
      <c r="F89" s="113"/>
    </row>
    <row r="90" spans="1:6" s="115" customFormat="1" ht="15.75">
      <c r="A90" s="119" t="s">
        <v>458</v>
      </c>
      <c r="B90" s="288">
        <v>0</v>
      </c>
      <c r="C90" s="274" t="s">
        <v>359</v>
      </c>
      <c r="D90" s="274" t="s">
        <v>359</v>
      </c>
      <c r="F90" s="113"/>
    </row>
    <row r="91" spans="1:6" s="115" customFormat="1" ht="15.75">
      <c r="A91" s="119" t="s">
        <v>448</v>
      </c>
      <c r="B91" s="288">
        <v>-65745396.55</v>
      </c>
      <c r="C91" s="274" t="s">
        <v>359</v>
      </c>
      <c r="D91" s="274" t="s">
        <v>359</v>
      </c>
      <c r="E91" s="126"/>
      <c r="F91" s="113"/>
    </row>
    <row r="92" spans="1:6" s="115" customFormat="1" ht="15.75">
      <c r="A92" s="119" t="s">
        <v>459</v>
      </c>
      <c r="B92" s="288">
        <v>0</v>
      </c>
      <c r="C92" s="274" t="s">
        <v>359</v>
      </c>
      <c r="D92" s="274" t="s">
        <v>359</v>
      </c>
      <c r="F92" s="113"/>
    </row>
    <row r="93" spans="1:13" s="115" customFormat="1" ht="18.75" thickBot="1">
      <c r="A93" s="120" t="s">
        <v>439</v>
      </c>
      <c r="B93" s="293">
        <v>1297944638.9699996</v>
      </c>
      <c r="C93" s="275" t="s">
        <v>359</v>
      </c>
      <c r="D93" s="275" t="s">
        <v>359</v>
      </c>
      <c r="F93" s="113"/>
      <c r="M93" s="328"/>
    </row>
    <row r="94" spans="1:9" s="227" customFormat="1" ht="12.75">
      <c r="A94" s="110"/>
      <c r="B94" s="229"/>
      <c r="C94" s="229"/>
      <c r="D94" s="229"/>
      <c r="E94" s="109"/>
      <c r="F94" s="109"/>
      <c r="G94" s="109"/>
      <c r="H94" s="109"/>
      <c r="I94" s="230"/>
    </row>
    <row r="95" spans="1:16" s="227" customFormat="1" ht="16.5" thickBot="1">
      <c r="A95" s="132" t="s">
        <v>153</v>
      </c>
      <c r="B95" s="118"/>
      <c r="C95" s="118"/>
      <c r="D95" s="118"/>
      <c r="E95" s="118"/>
      <c r="F95" s="118"/>
      <c r="G95" s="118"/>
      <c r="H95" s="118"/>
      <c r="I95" s="118"/>
      <c r="J95" s="114"/>
      <c r="K95" s="114"/>
      <c r="L95" s="114"/>
      <c r="M95" s="114"/>
      <c r="N95" s="114"/>
      <c r="O95" s="114"/>
      <c r="P95" s="114"/>
    </row>
    <row r="96" spans="1:16" s="227" customFormat="1" ht="16.5" thickBot="1">
      <c r="A96" s="133"/>
      <c r="B96" s="134" t="s">
        <v>421</v>
      </c>
      <c r="C96" s="135" t="s">
        <v>312</v>
      </c>
      <c r="D96" s="115"/>
      <c r="E96" s="118"/>
      <c r="F96" s="118"/>
      <c r="G96" s="118"/>
      <c r="H96" s="118"/>
      <c r="I96" s="118"/>
      <c r="J96" s="114"/>
      <c r="K96" s="114"/>
      <c r="L96" s="114"/>
      <c r="M96" s="114"/>
      <c r="N96" s="114"/>
      <c r="O96" s="114"/>
      <c r="P96" s="114"/>
    </row>
    <row r="97" spans="1:16" s="227" customFormat="1" ht="15">
      <c r="A97" s="117" t="s">
        <v>154</v>
      </c>
      <c r="B97" s="136">
        <v>2550468942.50067</v>
      </c>
      <c r="C97" s="207" t="s">
        <v>472</v>
      </c>
      <c r="D97" s="242" t="s">
        <v>155</v>
      </c>
      <c r="E97" s="118"/>
      <c r="F97" s="118"/>
      <c r="G97" s="118"/>
      <c r="H97" s="118"/>
      <c r="I97" s="118"/>
      <c r="J97" s="114"/>
      <c r="K97" s="114"/>
      <c r="L97" s="114"/>
      <c r="M97" s="114"/>
      <c r="N97" s="114"/>
      <c r="O97" s="114"/>
      <c r="P97" s="114"/>
    </row>
    <row r="98" spans="1:16" s="227" customFormat="1" ht="30">
      <c r="A98" s="119" t="s">
        <v>156</v>
      </c>
      <c r="B98" s="137">
        <v>51694124.68</v>
      </c>
      <c r="C98" s="207" t="s">
        <v>391</v>
      </c>
      <c r="D98" s="242" t="s">
        <v>157</v>
      </c>
      <c r="E98" s="118"/>
      <c r="F98" s="118"/>
      <c r="G98" s="118"/>
      <c r="H98" s="118"/>
      <c r="I98" s="118"/>
      <c r="J98" s="114"/>
      <c r="K98" s="114"/>
      <c r="L98" s="114"/>
      <c r="M98" s="114"/>
      <c r="N98" s="114"/>
      <c r="O98" s="114"/>
      <c r="P98" s="114"/>
    </row>
    <row r="99" spans="1:16" s="227" customFormat="1" ht="15">
      <c r="A99" s="119" t="s">
        <v>158</v>
      </c>
      <c r="B99" s="209">
        <v>0</v>
      </c>
      <c r="C99" s="207" t="s">
        <v>473</v>
      </c>
      <c r="D99" s="242" t="s">
        <v>159</v>
      </c>
      <c r="E99" s="118"/>
      <c r="F99" s="118"/>
      <c r="G99" s="118"/>
      <c r="H99" s="118"/>
      <c r="I99" s="118"/>
      <c r="J99" s="114"/>
      <c r="K99" s="114"/>
      <c r="L99" s="114"/>
      <c r="M99" s="114"/>
      <c r="N99" s="114"/>
      <c r="O99" s="114"/>
      <c r="P99" s="114"/>
    </row>
    <row r="100" spans="1:16" s="227" customFormat="1" ht="15">
      <c r="A100" s="119" t="s">
        <v>160</v>
      </c>
      <c r="B100" s="209">
        <v>0</v>
      </c>
      <c r="C100" s="207" t="s">
        <v>161</v>
      </c>
      <c r="D100" s="242" t="s">
        <v>161</v>
      </c>
      <c r="E100" s="118"/>
      <c r="F100" s="118"/>
      <c r="G100" s="118"/>
      <c r="H100" s="118"/>
      <c r="I100" s="118"/>
      <c r="J100" s="114"/>
      <c r="K100" s="114"/>
      <c r="L100" s="114"/>
      <c r="M100" s="114"/>
      <c r="N100" s="114"/>
      <c r="O100" s="114"/>
      <c r="P100" s="114"/>
    </row>
    <row r="101" spans="1:16" s="227" customFormat="1" ht="15">
      <c r="A101" s="119" t="s">
        <v>394</v>
      </c>
      <c r="B101" s="218" t="s">
        <v>359</v>
      </c>
      <c r="C101" s="207" t="s">
        <v>474</v>
      </c>
      <c r="D101" s="242"/>
      <c r="E101" s="118"/>
      <c r="F101" s="118"/>
      <c r="G101" s="118"/>
      <c r="H101" s="118"/>
      <c r="I101" s="118"/>
      <c r="J101" s="114"/>
      <c r="K101" s="114"/>
      <c r="L101" s="114"/>
      <c r="M101" s="114"/>
      <c r="N101" s="114"/>
      <c r="O101" s="114"/>
      <c r="P101" s="114"/>
    </row>
    <row r="102" spans="1:16" s="227" customFormat="1" ht="15">
      <c r="A102" s="119" t="s">
        <v>395</v>
      </c>
      <c r="B102" s="218" t="s">
        <v>359</v>
      </c>
      <c r="C102" s="207" t="s">
        <v>392</v>
      </c>
      <c r="D102" s="242"/>
      <c r="E102" s="118"/>
      <c r="F102" s="118"/>
      <c r="G102" s="118"/>
      <c r="H102" s="118"/>
      <c r="I102" s="118"/>
      <c r="J102" s="114"/>
      <c r="K102" s="114"/>
      <c r="L102" s="114"/>
      <c r="M102" s="114"/>
      <c r="N102" s="114"/>
      <c r="O102" s="114"/>
      <c r="P102" s="114"/>
    </row>
    <row r="103" spans="1:16" s="227" customFormat="1" ht="15">
      <c r="A103" s="119" t="s">
        <v>396</v>
      </c>
      <c r="B103" s="218" t="s">
        <v>359</v>
      </c>
      <c r="C103" s="207" t="s">
        <v>475</v>
      </c>
      <c r="D103" s="242"/>
      <c r="E103" s="118"/>
      <c r="F103" s="118"/>
      <c r="G103" s="118"/>
      <c r="H103" s="118"/>
      <c r="I103" s="118"/>
      <c r="J103" s="114"/>
      <c r="K103" s="114"/>
      <c r="L103" s="114"/>
      <c r="M103" s="114"/>
      <c r="N103" s="114"/>
      <c r="O103" s="114"/>
      <c r="P103" s="114"/>
    </row>
    <row r="104" spans="1:16" s="227" customFormat="1" ht="15">
      <c r="A104" s="119" t="s">
        <v>397</v>
      </c>
      <c r="B104" s="218" t="s">
        <v>359</v>
      </c>
      <c r="C104" s="207" t="s">
        <v>393</v>
      </c>
      <c r="D104" s="242"/>
      <c r="E104" s="118"/>
      <c r="F104" s="118"/>
      <c r="G104" s="118"/>
      <c r="H104" s="118"/>
      <c r="I104" s="118"/>
      <c r="J104" s="114"/>
      <c r="K104" s="114"/>
      <c r="L104" s="114"/>
      <c r="M104" s="114"/>
      <c r="N104" s="114"/>
      <c r="O104" s="114"/>
      <c r="P104" s="114"/>
    </row>
    <row r="105" spans="1:16" s="227" customFormat="1" ht="15">
      <c r="A105" s="119" t="s">
        <v>162</v>
      </c>
      <c r="B105" s="137">
        <v>99757088.16</v>
      </c>
      <c r="C105" s="207" t="s">
        <v>476</v>
      </c>
      <c r="D105" s="242" t="s">
        <v>177</v>
      </c>
      <c r="E105" s="118"/>
      <c r="F105" s="118"/>
      <c r="G105" s="118"/>
      <c r="H105" s="118"/>
      <c r="I105" s="118"/>
      <c r="J105" s="114"/>
      <c r="K105" s="114"/>
      <c r="L105" s="114"/>
      <c r="M105" s="114"/>
      <c r="N105" s="114"/>
      <c r="O105" s="114"/>
      <c r="P105" s="114"/>
    </row>
    <row r="106" spans="1:16" s="227" customFormat="1" ht="15.75" thickBot="1">
      <c r="A106" s="119" t="s">
        <v>163</v>
      </c>
      <c r="B106" s="137">
        <v>119562880.19289288</v>
      </c>
      <c r="C106" s="208" t="s">
        <v>477</v>
      </c>
      <c r="D106" s="242" t="s">
        <v>189</v>
      </c>
      <c r="E106" s="118"/>
      <c r="F106" s="118"/>
      <c r="G106" s="118"/>
      <c r="H106" s="118"/>
      <c r="I106" s="118"/>
      <c r="J106" s="114"/>
      <c r="K106" s="114"/>
      <c r="L106" s="114"/>
      <c r="M106" s="114"/>
      <c r="N106" s="114"/>
      <c r="O106" s="114"/>
      <c r="P106" s="114"/>
    </row>
    <row r="107" spans="1:16" s="227" customFormat="1" ht="15">
      <c r="A107" s="119" t="s">
        <v>176</v>
      </c>
      <c r="B107" s="138">
        <v>2382843098.827777</v>
      </c>
      <c r="C107" s="114"/>
      <c r="D107" s="115"/>
      <c r="E107" s="118"/>
      <c r="F107" s="118"/>
      <c r="G107" s="118"/>
      <c r="H107" s="118"/>
      <c r="I107" s="118"/>
      <c r="J107" s="114"/>
      <c r="K107" s="114"/>
      <c r="L107" s="114"/>
      <c r="M107" s="114"/>
      <c r="N107" s="114"/>
      <c r="O107" s="114"/>
      <c r="P107" s="114"/>
    </row>
    <row r="108" spans="1:16" s="227" customFormat="1" ht="15">
      <c r="A108" s="119"/>
      <c r="B108" s="119"/>
      <c r="C108" s="114"/>
      <c r="D108" s="115"/>
      <c r="E108" s="118"/>
      <c r="F108" s="118"/>
      <c r="G108" s="118"/>
      <c r="H108" s="118"/>
      <c r="I108" s="118"/>
      <c r="J108" s="114"/>
      <c r="K108" s="114"/>
      <c r="L108" s="114"/>
      <c r="M108" s="114"/>
      <c r="N108" s="114"/>
      <c r="O108" s="114"/>
      <c r="P108" s="114"/>
    </row>
    <row r="109" spans="1:16" s="227" customFormat="1" ht="15">
      <c r="A109" s="119" t="s">
        <v>546</v>
      </c>
      <c r="B109" s="139" t="s">
        <v>559</v>
      </c>
      <c r="C109" s="114"/>
      <c r="D109" s="115"/>
      <c r="E109" s="118"/>
      <c r="F109" s="118"/>
      <c r="G109" s="118"/>
      <c r="H109" s="118"/>
      <c r="I109" s="118"/>
      <c r="J109" s="114"/>
      <c r="K109" s="114"/>
      <c r="L109" s="114"/>
      <c r="M109" s="114"/>
      <c r="N109" s="114"/>
      <c r="O109" s="114"/>
      <c r="P109" s="114"/>
    </row>
    <row r="110" spans="1:16" s="227" customFormat="1" ht="15">
      <c r="A110" s="119"/>
      <c r="B110" s="119"/>
      <c r="C110" s="114"/>
      <c r="D110" s="115"/>
      <c r="E110" s="118"/>
      <c r="F110" s="118"/>
      <c r="G110" s="118"/>
      <c r="H110" s="118"/>
      <c r="I110" s="118"/>
      <c r="J110" s="114"/>
      <c r="K110" s="114"/>
      <c r="L110" s="114"/>
      <c r="M110" s="114"/>
      <c r="N110" s="114"/>
      <c r="O110" s="114"/>
      <c r="P110" s="114"/>
    </row>
    <row r="111" spans="1:16" s="227" customFormat="1" ht="15">
      <c r="A111" s="119" t="s">
        <v>422</v>
      </c>
      <c r="B111" s="140">
        <v>0.837</v>
      </c>
      <c r="C111" s="114"/>
      <c r="D111" s="131"/>
      <c r="E111" s="118"/>
      <c r="F111" s="118"/>
      <c r="G111" s="118"/>
      <c r="H111" s="118"/>
      <c r="I111" s="118"/>
      <c r="J111" s="114"/>
      <c r="K111" s="114"/>
      <c r="L111" s="114"/>
      <c r="M111" s="114"/>
      <c r="N111" s="114"/>
      <c r="O111" s="114"/>
      <c r="P111" s="114"/>
    </row>
    <row r="112" spans="1:16" s="227" customFormat="1" ht="15">
      <c r="A112" s="119" t="s">
        <v>386</v>
      </c>
      <c r="B112" s="140">
        <v>0.86</v>
      </c>
      <c r="C112" s="141"/>
      <c r="D112" s="115"/>
      <c r="E112" s="118"/>
      <c r="F112" s="118"/>
      <c r="G112" s="118"/>
      <c r="H112" s="118"/>
      <c r="I112" s="118"/>
      <c r="J112" s="114"/>
      <c r="K112" s="114"/>
      <c r="L112" s="114"/>
      <c r="M112" s="114"/>
      <c r="N112" s="114"/>
      <c r="O112" s="114"/>
      <c r="P112" s="114"/>
    </row>
    <row r="113" spans="1:16" s="227" customFormat="1" ht="15">
      <c r="A113" s="119" t="s">
        <v>387</v>
      </c>
      <c r="B113" s="140">
        <v>0.837</v>
      </c>
      <c r="C113" s="141"/>
      <c r="D113" s="115"/>
      <c r="E113" s="118"/>
      <c r="F113" s="118"/>
      <c r="G113" s="118"/>
      <c r="H113" s="118"/>
      <c r="I113" s="118"/>
      <c r="J113" s="114"/>
      <c r="K113" s="114"/>
      <c r="L113" s="114"/>
      <c r="M113" s="114"/>
      <c r="N113" s="114"/>
      <c r="O113" s="114"/>
      <c r="P113" s="114"/>
    </row>
    <row r="114" spans="1:16" s="227" customFormat="1" ht="15">
      <c r="A114" s="119" t="s">
        <v>388</v>
      </c>
      <c r="B114" s="221" t="s">
        <v>359</v>
      </c>
      <c r="C114" s="141"/>
      <c r="D114" s="115"/>
      <c r="E114" s="118"/>
      <c r="F114" s="118"/>
      <c r="G114" s="118"/>
      <c r="H114" s="118"/>
      <c r="I114" s="118"/>
      <c r="J114" s="114"/>
      <c r="K114" s="114"/>
      <c r="L114" s="114"/>
      <c r="M114" s="114"/>
      <c r="N114" s="114"/>
      <c r="O114" s="114"/>
      <c r="P114" s="114"/>
    </row>
    <row r="115" spans="1:16" s="227" customFormat="1" ht="15">
      <c r="A115" s="119" t="s">
        <v>389</v>
      </c>
      <c r="B115" s="138">
        <v>630823098.8277769</v>
      </c>
      <c r="C115" s="141"/>
      <c r="D115" s="115"/>
      <c r="E115" s="118"/>
      <c r="F115" s="118"/>
      <c r="G115" s="118"/>
      <c r="H115" s="118"/>
      <c r="I115" s="118"/>
      <c r="J115" s="114"/>
      <c r="K115" s="114"/>
      <c r="L115" s="114"/>
      <c r="M115" s="114"/>
      <c r="N115" s="114"/>
      <c r="O115" s="114"/>
      <c r="P115" s="114"/>
    </row>
    <row r="116" spans="1:16" s="227" customFormat="1" ht="15.75" thickBot="1">
      <c r="A116" s="120" t="s">
        <v>390</v>
      </c>
      <c r="B116" s="222">
        <v>0.3600547361490034</v>
      </c>
      <c r="C116" s="114"/>
      <c r="D116" s="115"/>
      <c r="E116" s="118"/>
      <c r="F116" s="118"/>
      <c r="G116" s="118"/>
      <c r="H116" s="118"/>
      <c r="I116" s="118"/>
      <c r="J116" s="114"/>
      <c r="K116" s="114"/>
      <c r="L116" s="114"/>
      <c r="M116" s="114"/>
      <c r="N116" s="114"/>
      <c r="O116" s="114"/>
      <c r="P116" s="114"/>
    </row>
    <row r="117" spans="1:16" s="227" customFormat="1" ht="15">
      <c r="A117" s="114"/>
      <c r="B117" s="114"/>
      <c r="C117" s="114"/>
      <c r="D117" s="114"/>
      <c r="E117" s="118"/>
      <c r="F117" s="118"/>
      <c r="G117" s="118"/>
      <c r="H117" s="118"/>
      <c r="I117" s="118"/>
      <c r="J117" s="114"/>
      <c r="K117" s="114"/>
      <c r="L117" s="114"/>
      <c r="M117" s="114"/>
      <c r="N117" s="114"/>
      <c r="O117" s="114"/>
      <c r="P117" s="114"/>
    </row>
    <row r="118" spans="1:16" s="227" customFormat="1" ht="15">
      <c r="A118" s="115" t="s">
        <v>167</v>
      </c>
      <c r="B118" s="114"/>
      <c r="C118" s="115"/>
      <c r="D118" s="115"/>
      <c r="E118" s="118"/>
      <c r="F118" s="118"/>
      <c r="G118" s="118"/>
      <c r="H118" s="118"/>
      <c r="I118" s="118"/>
      <c r="J118" s="114"/>
      <c r="K118" s="114"/>
      <c r="L118" s="114"/>
      <c r="M118" s="114"/>
      <c r="N118" s="114"/>
      <c r="O118" s="114"/>
      <c r="P118" s="114"/>
    </row>
    <row r="119" spans="1:16" s="227" customFormat="1" ht="15">
      <c r="A119" s="115" t="s">
        <v>522</v>
      </c>
      <c r="B119" s="114"/>
      <c r="C119" s="141"/>
      <c r="D119" s="115"/>
      <c r="E119" s="118"/>
      <c r="F119" s="118"/>
      <c r="G119" s="118"/>
      <c r="H119" s="118"/>
      <c r="I119" s="118"/>
      <c r="J119" s="114"/>
      <c r="K119" s="114"/>
      <c r="L119" s="114"/>
      <c r="M119" s="114"/>
      <c r="N119" s="114"/>
      <c r="O119" s="114"/>
      <c r="P119" s="114"/>
    </row>
    <row r="120" spans="1:16" s="227" customFormat="1" ht="15">
      <c r="A120" s="115"/>
      <c r="B120" s="114"/>
      <c r="C120" s="141"/>
      <c r="D120" s="115"/>
      <c r="E120" s="118"/>
      <c r="F120" s="118"/>
      <c r="G120" s="118"/>
      <c r="H120" s="118"/>
      <c r="I120" s="118"/>
      <c r="J120" s="114"/>
      <c r="K120" s="114"/>
      <c r="L120" s="114"/>
      <c r="M120" s="114"/>
      <c r="N120" s="114"/>
      <c r="O120" s="114"/>
      <c r="P120" s="114"/>
    </row>
    <row r="121" spans="1:16" ht="15.75">
      <c r="A121" s="132" t="s">
        <v>423</v>
      </c>
      <c r="B121" s="231"/>
      <c r="C121" s="142"/>
      <c r="D121" s="143"/>
      <c r="E121" s="115"/>
      <c r="F121" s="131"/>
      <c r="G121" s="131"/>
      <c r="H121" s="131"/>
      <c r="I121" s="115"/>
      <c r="J121" s="115"/>
      <c r="K121" s="115"/>
      <c r="L121" s="115"/>
      <c r="M121" s="115"/>
      <c r="N121" s="115"/>
      <c r="O121" s="115"/>
      <c r="P121" s="115"/>
    </row>
    <row r="122" spans="1:16" ht="10.5" customHeight="1" thickBot="1">
      <c r="A122" s="132"/>
      <c r="B122" s="231"/>
      <c r="C122" s="142"/>
      <c r="D122" s="143"/>
      <c r="E122" s="115"/>
      <c r="F122" s="131"/>
      <c r="G122" s="131"/>
      <c r="H122" s="131"/>
      <c r="I122" s="115"/>
      <c r="J122" s="115"/>
      <c r="K122" s="115"/>
      <c r="L122" s="115"/>
      <c r="M122" s="115"/>
      <c r="N122" s="115"/>
      <c r="O122" s="115"/>
      <c r="P122" s="115"/>
    </row>
    <row r="123" spans="1:16" ht="15">
      <c r="A123" s="283" t="s">
        <v>332</v>
      </c>
      <c r="B123" s="144" t="s">
        <v>356</v>
      </c>
      <c r="C123" s="142"/>
      <c r="D123" s="142"/>
      <c r="E123" s="114"/>
      <c r="F123" s="118"/>
      <c r="G123" s="118"/>
      <c r="H123" s="118"/>
      <c r="I123" s="114"/>
      <c r="J123" s="114"/>
      <c r="K123" s="114"/>
      <c r="L123" s="115"/>
      <c r="M123" s="115"/>
      <c r="N123" s="115"/>
      <c r="O123" s="115"/>
      <c r="P123" s="115"/>
    </row>
    <row r="124" spans="1:16" ht="15">
      <c r="A124" s="146" t="s">
        <v>334</v>
      </c>
      <c r="B124" s="145">
        <v>7500000000</v>
      </c>
      <c r="C124" s="142"/>
      <c r="D124" s="142"/>
      <c r="E124" s="114"/>
      <c r="F124" s="118"/>
      <c r="G124" s="118"/>
      <c r="H124" s="118"/>
      <c r="I124" s="114"/>
      <c r="J124" s="114"/>
      <c r="K124" s="114"/>
      <c r="L124" s="115"/>
      <c r="M124" s="115"/>
      <c r="N124" s="115"/>
      <c r="O124" s="115"/>
      <c r="P124" s="115"/>
    </row>
    <row r="125" spans="1:16" ht="30">
      <c r="A125" s="146" t="s">
        <v>335</v>
      </c>
      <c r="B125" s="145">
        <v>1752020000</v>
      </c>
      <c r="C125" s="142"/>
      <c r="D125" s="142"/>
      <c r="E125" s="114"/>
      <c r="F125" s="118"/>
      <c r="G125" s="118"/>
      <c r="H125" s="118"/>
      <c r="I125" s="114"/>
      <c r="J125" s="114"/>
      <c r="K125" s="114"/>
      <c r="L125" s="115"/>
      <c r="M125" s="115"/>
      <c r="N125" s="115"/>
      <c r="O125" s="115"/>
      <c r="P125" s="115"/>
    </row>
    <row r="126" spans="1:16" ht="30">
      <c r="A126" s="146" t="s">
        <v>336</v>
      </c>
      <c r="B126" s="145">
        <v>1774718000</v>
      </c>
      <c r="C126" s="147"/>
      <c r="D126" s="142"/>
      <c r="E126" s="114"/>
      <c r="F126" s="118"/>
      <c r="G126" s="118"/>
      <c r="H126" s="118"/>
      <c r="I126" s="114"/>
      <c r="J126" s="114"/>
      <c r="K126" s="114"/>
      <c r="L126" s="115"/>
      <c r="M126" s="115"/>
      <c r="N126" s="115"/>
      <c r="O126" s="115"/>
      <c r="P126" s="115"/>
    </row>
    <row r="127" spans="1:16" ht="15.75">
      <c r="A127" s="146" t="s">
        <v>337</v>
      </c>
      <c r="B127" s="145">
        <v>3058156845.0099998</v>
      </c>
      <c r="C127" s="325"/>
      <c r="D127" s="326"/>
      <c r="E127" s="114"/>
      <c r="F127" s="118"/>
      <c r="G127" s="118"/>
      <c r="H127" s="118"/>
      <c r="I127" s="114"/>
      <c r="J127" s="114"/>
      <c r="K127" s="114"/>
      <c r="L127" s="115"/>
      <c r="M127" s="115"/>
      <c r="N127" s="115"/>
      <c r="O127" s="115"/>
      <c r="P127" s="115"/>
    </row>
    <row r="128" spans="1:16" ht="15">
      <c r="A128" s="146" t="s">
        <v>338</v>
      </c>
      <c r="B128" s="205">
        <v>75447339.67999999</v>
      </c>
      <c r="C128" s="142"/>
      <c r="D128" s="142"/>
      <c r="E128" s="114"/>
      <c r="F128" s="118"/>
      <c r="G128" s="118"/>
      <c r="H128" s="118"/>
      <c r="I128" s="114"/>
      <c r="J128" s="114"/>
      <c r="K128" s="114"/>
      <c r="L128" s="115"/>
      <c r="M128" s="115"/>
      <c r="N128" s="115"/>
      <c r="O128" s="115"/>
      <c r="P128" s="115"/>
    </row>
    <row r="129" spans="1:16" ht="15">
      <c r="A129" s="146" t="s">
        <v>339</v>
      </c>
      <c r="B129" s="206">
        <v>0</v>
      </c>
      <c r="C129" s="142"/>
      <c r="D129" s="142"/>
      <c r="E129" s="114"/>
      <c r="F129" s="118"/>
      <c r="G129" s="118"/>
      <c r="H129" s="118"/>
      <c r="I129" s="114"/>
      <c r="J129" s="114"/>
      <c r="K129" s="114"/>
      <c r="L129" s="115"/>
      <c r="M129" s="115"/>
      <c r="N129" s="115"/>
      <c r="O129" s="115"/>
      <c r="P129" s="115"/>
    </row>
    <row r="130" spans="1:16" ht="15">
      <c r="A130" s="146" t="s">
        <v>340</v>
      </c>
      <c r="B130" s="206">
        <v>0</v>
      </c>
      <c r="C130" s="142"/>
      <c r="D130" s="142"/>
      <c r="E130" s="114"/>
      <c r="F130" s="118"/>
      <c r="G130" s="118"/>
      <c r="H130" s="118"/>
      <c r="I130" s="114"/>
      <c r="J130" s="114"/>
      <c r="K130" s="114"/>
      <c r="L130" s="115"/>
      <c r="M130" s="115"/>
      <c r="N130" s="115"/>
      <c r="O130" s="115"/>
      <c r="P130" s="115"/>
    </row>
    <row r="131" spans="1:16" ht="15">
      <c r="A131" s="146" t="s">
        <v>341</v>
      </c>
      <c r="B131" s="145">
        <v>1105863730.84</v>
      </c>
      <c r="C131" s="142"/>
      <c r="D131" s="142"/>
      <c r="E131" s="114"/>
      <c r="F131" s="118"/>
      <c r="G131" s="118"/>
      <c r="H131" s="118"/>
      <c r="I131" s="114"/>
      <c r="J131" s="114"/>
      <c r="K131" s="114"/>
      <c r="L131" s="115"/>
      <c r="M131" s="115"/>
      <c r="N131" s="115"/>
      <c r="O131" s="115"/>
      <c r="P131" s="115"/>
    </row>
    <row r="132" spans="1:16" ht="15">
      <c r="A132" s="146" t="s">
        <v>342</v>
      </c>
      <c r="B132" s="145">
        <v>99757088.16</v>
      </c>
      <c r="C132" s="142"/>
      <c r="D132" s="142"/>
      <c r="E132" s="114"/>
      <c r="F132" s="118"/>
      <c r="G132" s="118"/>
      <c r="H132" s="118"/>
      <c r="I132" s="114"/>
      <c r="J132" s="114"/>
      <c r="K132" s="114"/>
      <c r="L132" s="115"/>
      <c r="M132" s="115"/>
      <c r="N132" s="115"/>
      <c r="O132" s="115"/>
      <c r="P132" s="115"/>
    </row>
    <row r="133" spans="1:16" ht="15">
      <c r="A133" s="146" t="s">
        <v>343</v>
      </c>
      <c r="B133" s="145">
        <v>96976631.22</v>
      </c>
      <c r="C133" s="142"/>
      <c r="D133" s="142"/>
      <c r="E133" s="114"/>
      <c r="F133" s="118"/>
      <c r="G133" s="118"/>
      <c r="H133" s="118"/>
      <c r="I133" s="114"/>
      <c r="J133" s="114"/>
      <c r="K133" s="114"/>
      <c r="L133" s="115"/>
      <c r="M133" s="115"/>
      <c r="N133" s="115"/>
      <c r="O133" s="115"/>
      <c r="P133" s="115"/>
    </row>
    <row r="134" spans="1:16" ht="15">
      <c r="A134" s="146" t="s">
        <v>344</v>
      </c>
      <c r="B134" s="145">
        <v>630823098.8277769</v>
      </c>
      <c r="C134" s="142"/>
      <c r="D134" s="142"/>
      <c r="E134" s="114"/>
      <c r="F134" s="118"/>
      <c r="G134" s="118"/>
      <c r="H134" s="118"/>
      <c r="I134" s="114"/>
      <c r="J134" s="114"/>
      <c r="K134" s="114"/>
      <c r="L134" s="115"/>
      <c r="M134" s="115"/>
      <c r="N134" s="115"/>
      <c r="O134" s="115"/>
      <c r="P134" s="115"/>
    </row>
    <row r="135" spans="1:16" ht="15">
      <c r="A135" s="146" t="s">
        <v>345</v>
      </c>
      <c r="B135" s="148">
        <v>1.3600547361490034</v>
      </c>
      <c r="C135" s="142"/>
      <c r="D135" s="142"/>
      <c r="E135" s="114"/>
      <c r="F135" s="118"/>
      <c r="G135" s="118"/>
      <c r="H135" s="118"/>
      <c r="I135" s="114"/>
      <c r="J135" s="114"/>
      <c r="K135" s="114"/>
      <c r="L135" s="115"/>
      <c r="M135" s="115"/>
      <c r="N135" s="115"/>
      <c r="O135" s="115"/>
      <c r="P135" s="115"/>
    </row>
    <row r="136" spans="1:16" ht="15" hidden="1">
      <c r="A136" s="330" t="s">
        <v>1</v>
      </c>
      <c r="B136" s="331">
        <v>3058156845.0099998</v>
      </c>
      <c r="C136" s="142"/>
      <c r="D136" s="142"/>
      <c r="E136" s="114"/>
      <c r="F136" s="118"/>
      <c r="G136" s="118"/>
      <c r="H136" s="118"/>
      <c r="I136" s="114"/>
      <c r="J136" s="114"/>
      <c r="K136" s="114"/>
      <c r="L136" s="115"/>
      <c r="M136" s="115"/>
      <c r="N136" s="115"/>
      <c r="O136" s="115"/>
      <c r="P136" s="115"/>
    </row>
    <row r="137" spans="1:16" ht="15.75">
      <c r="A137" s="146" t="s">
        <v>2</v>
      </c>
      <c r="B137" s="149">
        <v>31790</v>
      </c>
      <c r="C137" s="327"/>
      <c r="D137" s="324"/>
      <c r="E137" s="114"/>
      <c r="F137" s="118"/>
      <c r="G137" s="118"/>
      <c r="H137" s="118"/>
      <c r="I137" s="114"/>
      <c r="J137" s="114"/>
      <c r="K137" s="114"/>
      <c r="L137" s="115"/>
      <c r="M137" s="115"/>
      <c r="N137" s="115"/>
      <c r="O137" s="115"/>
      <c r="P137" s="115"/>
    </row>
    <row r="138" spans="1:16" ht="15">
      <c r="A138" s="146" t="s">
        <v>213</v>
      </c>
      <c r="B138" s="149">
        <v>96198.705410821</v>
      </c>
      <c r="C138" s="233"/>
      <c r="D138" s="142"/>
      <c r="E138" s="114"/>
      <c r="F138" s="118"/>
      <c r="G138" s="118"/>
      <c r="H138" s="118"/>
      <c r="I138" s="114"/>
      <c r="J138" s="114"/>
      <c r="K138" s="114"/>
      <c r="L138" s="115"/>
      <c r="M138" s="115"/>
      <c r="N138" s="115"/>
      <c r="O138" s="115"/>
      <c r="P138" s="115"/>
    </row>
    <row r="139" spans="1:16" ht="15">
      <c r="A139" s="146" t="s">
        <v>215</v>
      </c>
      <c r="B139" s="151">
        <v>58.84</v>
      </c>
      <c r="C139" s="147"/>
      <c r="D139" s="142"/>
      <c r="E139" s="114"/>
      <c r="F139" s="114"/>
      <c r="G139" s="114"/>
      <c r="H139" s="114"/>
      <c r="I139" s="114"/>
      <c r="J139" s="114"/>
      <c r="K139" s="114"/>
      <c r="L139" s="115"/>
      <c r="M139" s="115"/>
      <c r="N139" s="115"/>
      <c r="O139" s="115"/>
      <c r="P139" s="115"/>
    </row>
    <row r="140" spans="1:16" ht="15" hidden="1">
      <c r="A140" s="146" t="s">
        <v>130</v>
      </c>
      <c r="B140" s="151">
        <v>0</v>
      </c>
      <c r="C140" s="147"/>
      <c r="D140" s="142"/>
      <c r="E140" s="114"/>
      <c r="F140" s="114"/>
      <c r="G140" s="114"/>
      <c r="H140" s="114"/>
      <c r="I140" s="114"/>
      <c r="J140" s="114"/>
      <c r="K140" s="114"/>
      <c r="L140" s="115"/>
      <c r="M140" s="115"/>
      <c r="N140" s="115"/>
      <c r="O140" s="115"/>
      <c r="P140" s="115"/>
    </row>
    <row r="141" spans="1:16" ht="15" hidden="1">
      <c r="A141" s="146" t="s">
        <v>131</v>
      </c>
      <c r="B141" s="151">
        <v>0</v>
      </c>
      <c r="C141" s="147"/>
      <c r="D141" s="142"/>
      <c r="E141" s="114"/>
      <c r="F141" s="114"/>
      <c r="G141" s="114"/>
      <c r="H141" s="114"/>
      <c r="I141" s="114"/>
      <c r="J141" s="114"/>
      <c r="K141" s="114"/>
      <c r="L141" s="115"/>
      <c r="M141" s="115"/>
      <c r="N141" s="115"/>
      <c r="O141" s="115"/>
      <c r="P141" s="115"/>
    </row>
    <row r="142" spans="1:16" ht="15">
      <c r="A142" s="146" t="s">
        <v>214</v>
      </c>
      <c r="B142" s="151">
        <v>58.98</v>
      </c>
      <c r="C142" s="232"/>
      <c r="D142" s="142"/>
      <c r="E142" s="114"/>
      <c r="F142" s="114"/>
      <c r="G142" s="114"/>
      <c r="H142" s="114"/>
      <c r="I142" s="114"/>
      <c r="J142" s="114"/>
      <c r="K142" s="114"/>
      <c r="L142" s="115"/>
      <c r="M142" s="115"/>
      <c r="N142" s="115"/>
      <c r="O142" s="115"/>
      <c r="P142" s="115"/>
    </row>
    <row r="143" spans="1:16" ht="30" hidden="1">
      <c r="A143" s="146" t="s">
        <v>132</v>
      </c>
      <c r="B143" s="151">
        <v>0</v>
      </c>
      <c r="C143" s="147"/>
      <c r="D143" s="142"/>
      <c r="E143" s="114"/>
      <c r="F143" s="114"/>
      <c r="G143" s="114"/>
      <c r="H143" s="114"/>
      <c r="I143" s="114"/>
      <c r="J143" s="114"/>
      <c r="K143" s="114"/>
      <c r="L143" s="115"/>
      <c r="M143" s="115"/>
      <c r="N143" s="115"/>
      <c r="O143" s="115"/>
      <c r="P143" s="115"/>
    </row>
    <row r="144" spans="1:16" ht="30" hidden="1">
      <c r="A144" s="146" t="s">
        <v>133</v>
      </c>
      <c r="B144" s="151">
        <v>0</v>
      </c>
      <c r="C144" s="147"/>
      <c r="D144" s="142"/>
      <c r="E144" s="114"/>
      <c r="F144" s="114"/>
      <c r="G144" s="114"/>
      <c r="H144" s="114"/>
      <c r="I144" s="114"/>
      <c r="J144" s="114"/>
      <c r="K144" s="114"/>
      <c r="L144" s="115"/>
      <c r="M144" s="115"/>
      <c r="N144" s="115"/>
      <c r="O144" s="115"/>
      <c r="P144" s="115"/>
    </row>
    <row r="145" spans="1:16" ht="15">
      <c r="A145" s="146" t="s">
        <v>216</v>
      </c>
      <c r="B145" s="151">
        <v>73.91</v>
      </c>
      <c r="C145" s="147"/>
      <c r="D145" s="142"/>
      <c r="E145" s="114"/>
      <c r="F145" s="114"/>
      <c r="G145" s="114"/>
      <c r="H145" s="114"/>
      <c r="I145" s="114"/>
      <c r="J145" s="114"/>
      <c r="K145" s="114"/>
      <c r="L145" s="115"/>
      <c r="M145" s="115"/>
      <c r="N145" s="115"/>
      <c r="O145" s="115"/>
      <c r="P145" s="115"/>
    </row>
    <row r="146" spans="1:16" ht="30" hidden="1">
      <c r="A146" s="146" t="s">
        <v>134</v>
      </c>
      <c r="B146" s="151">
        <v>328</v>
      </c>
      <c r="C146" s="147"/>
      <c r="D146" s="142"/>
      <c r="E146" s="114"/>
      <c r="F146" s="114"/>
      <c r="G146" s="114"/>
      <c r="H146" s="114"/>
      <c r="I146" s="114"/>
      <c r="J146" s="114"/>
      <c r="K146" s="114"/>
      <c r="L146" s="115"/>
      <c r="M146" s="115"/>
      <c r="N146" s="115"/>
      <c r="O146" s="115"/>
      <c r="P146" s="115"/>
    </row>
    <row r="147" spans="1:16" ht="30" hidden="1">
      <c r="A147" s="146" t="s">
        <v>135</v>
      </c>
      <c r="B147" s="151">
        <v>0</v>
      </c>
      <c r="C147" s="147"/>
      <c r="D147" s="142"/>
      <c r="E147" s="114"/>
      <c r="F147" s="114"/>
      <c r="G147" s="114"/>
      <c r="H147" s="114"/>
      <c r="I147" s="114"/>
      <c r="J147" s="114"/>
      <c r="K147" s="114"/>
      <c r="L147" s="115"/>
      <c r="M147" s="115"/>
      <c r="N147" s="115"/>
      <c r="O147" s="115"/>
      <c r="P147" s="115"/>
    </row>
    <row r="148" spans="1:16" ht="15">
      <c r="A148" s="146" t="s">
        <v>217</v>
      </c>
      <c r="B148" s="151">
        <v>206.27</v>
      </c>
      <c r="C148" s="147"/>
      <c r="D148" s="142"/>
      <c r="E148" s="114"/>
      <c r="F148" s="114"/>
      <c r="G148" s="114"/>
      <c r="H148" s="114"/>
      <c r="I148" s="114"/>
      <c r="J148" s="114"/>
      <c r="K148" s="114"/>
      <c r="L148" s="115"/>
      <c r="M148" s="115"/>
      <c r="N148" s="115"/>
      <c r="O148" s="115"/>
      <c r="P148" s="115"/>
    </row>
    <row r="149" spans="1:16" ht="15">
      <c r="A149" s="146" t="s">
        <v>218</v>
      </c>
      <c r="B149" s="151">
        <v>3.97</v>
      </c>
      <c r="C149" s="147"/>
      <c r="D149" s="142"/>
      <c r="E149" s="114"/>
      <c r="F149" s="114"/>
      <c r="G149" s="114"/>
      <c r="H149" s="152"/>
      <c r="I149" s="114"/>
      <c r="J149" s="114"/>
      <c r="K149" s="114"/>
      <c r="L149" s="115"/>
      <c r="M149" s="115"/>
      <c r="N149" s="115"/>
      <c r="O149" s="115"/>
      <c r="P149" s="115"/>
    </row>
    <row r="150" spans="1:16" ht="15" hidden="1">
      <c r="A150" s="146" t="s">
        <v>136</v>
      </c>
      <c r="B150" s="151">
        <v>358</v>
      </c>
      <c r="C150" s="147"/>
      <c r="D150" s="142"/>
      <c r="E150" s="114"/>
      <c r="F150" s="114"/>
      <c r="G150" s="114"/>
      <c r="H150" s="114"/>
      <c r="I150" s="114"/>
      <c r="J150" s="114"/>
      <c r="K150" s="114"/>
      <c r="L150" s="115"/>
      <c r="M150" s="115"/>
      <c r="N150" s="115"/>
      <c r="O150" s="115"/>
      <c r="P150" s="115"/>
    </row>
    <row r="151" spans="1:16" ht="15" hidden="1">
      <c r="A151" s="146" t="s">
        <v>137</v>
      </c>
      <c r="B151" s="151">
        <v>15321.32</v>
      </c>
      <c r="C151" s="147"/>
      <c r="D151" s="147"/>
      <c r="E151" s="114"/>
      <c r="F151" s="114"/>
      <c r="G151" s="114"/>
      <c r="H151" s="114"/>
      <c r="I151" s="114"/>
      <c r="J151" s="114"/>
      <c r="K151" s="114"/>
      <c r="L151" s="115"/>
      <c r="M151" s="115"/>
      <c r="N151" s="115"/>
      <c r="O151" s="115"/>
      <c r="P151" s="115"/>
    </row>
    <row r="152" spans="1:16" ht="15">
      <c r="A152" s="146" t="s">
        <v>219</v>
      </c>
      <c r="B152" s="151">
        <v>4.99</v>
      </c>
      <c r="C152" s="147"/>
      <c r="D152" s="147"/>
      <c r="E152" s="114"/>
      <c r="F152" s="114"/>
      <c r="G152" s="114"/>
      <c r="H152" s="114"/>
      <c r="I152" s="114"/>
      <c r="J152" s="114"/>
      <c r="K152" s="114"/>
      <c r="L152" s="115"/>
      <c r="M152" s="115"/>
      <c r="N152" s="115"/>
      <c r="O152" s="115"/>
      <c r="P152" s="115"/>
    </row>
    <row r="153" spans="1:16" ht="15">
      <c r="A153" s="146" t="s">
        <v>220</v>
      </c>
      <c r="B153" s="151">
        <v>16.04824668584868</v>
      </c>
      <c r="C153" s="147"/>
      <c r="D153" s="147"/>
      <c r="E153" s="114"/>
      <c r="F153" s="114"/>
      <c r="G153" s="114"/>
      <c r="H153" s="114"/>
      <c r="I153" s="114"/>
      <c r="J153" s="114"/>
      <c r="K153" s="114"/>
      <c r="L153" s="115"/>
      <c r="M153" s="115"/>
      <c r="N153" s="115"/>
      <c r="O153" s="115"/>
      <c r="P153" s="115"/>
    </row>
    <row r="154" spans="1:16" ht="15">
      <c r="A154" s="146" t="s">
        <v>221</v>
      </c>
      <c r="B154" s="151">
        <v>15.083322914052191</v>
      </c>
      <c r="C154" s="147"/>
      <c r="D154" s="147"/>
      <c r="E154" s="114"/>
      <c r="F154" s="114"/>
      <c r="G154" s="114"/>
      <c r="H154" s="114"/>
      <c r="I154" s="114"/>
      <c r="J154" s="114"/>
      <c r="K154" s="114"/>
      <c r="L154" s="115"/>
      <c r="M154" s="115"/>
      <c r="N154" s="115"/>
      <c r="O154" s="115"/>
      <c r="P154" s="115"/>
    </row>
    <row r="155" spans="1:16" ht="15">
      <c r="A155" s="146" t="s">
        <v>222</v>
      </c>
      <c r="B155" s="151">
        <v>19.958400813187815</v>
      </c>
      <c r="C155" s="147"/>
      <c r="D155" s="147"/>
      <c r="E155" s="114"/>
      <c r="F155" s="114"/>
      <c r="G155" s="114"/>
      <c r="H155" s="114"/>
      <c r="I155" s="114"/>
      <c r="J155" s="114"/>
      <c r="K155" s="114"/>
      <c r="L155" s="115"/>
      <c r="M155" s="115"/>
      <c r="N155" s="115"/>
      <c r="O155" s="115"/>
      <c r="P155" s="115"/>
    </row>
    <row r="156" spans="1:16" ht="15">
      <c r="A156" s="146" t="s">
        <v>223</v>
      </c>
      <c r="B156" s="151">
        <v>18.912985189879617</v>
      </c>
      <c r="C156" s="147"/>
      <c r="D156" s="147"/>
      <c r="E156" s="114"/>
      <c r="F156" s="114"/>
      <c r="G156" s="114"/>
      <c r="H156" s="114"/>
      <c r="I156" s="114"/>
      <c r="J156" s="114"/>
      <c r="K156" s="114"/>
      <c r="L156" s="115"/>
      <c r="M156" s="115"/>
      <c r="N156" s="115"/>
      <c r="O156" s="115"/>
      <c r="P156" s="115"/>
    </row>
    <row r="157" spans="1:16" ht="15">
      <c r="A157" s="146" t="s">
        <v>224</v>
      </c>
      <c r="B157" s="206">
        <v>0.01</v>
      </c>
      <c r="C157" s="147"/>
      <c r="D157" s="147"/>
      <c r="E157" s="114"/>
      <c r="F157" s="114"/>
      <c r="G157" s="114"/>
      <c r="H157" s="114"/>
      <c r="I157" s="114"/>
      <c r="J157" s="114"/>
      <c r="K157" s="114"/>
      <c r="L157" s="115"/>
      <c r="M157" s="115"/>
      <c r="N157" s="115"/>
      <c r="O157" s="115"/>
      <c r="P157" s="115"/>
    </row>
    <row r="158" spans="1:16" ht="15">
      <c r="A158" s="146" t="s">
        <v>225</v>
      </c>
      <c r="B158" s="206">
        <v>0</v>
      </c>
      <c r="C158" s="147"/>
      <c r="D158" s="147"/>
      <c r="E158" s="114"/>
      <c r="F158" s="114"/>
      <c r="G158" s="114"/>
      <c r="H158" s="114"/>
      <c r="I158" s="114"/>
      <c r="J158" s="114"/>
      <c r="K158" s="114"/>
      <c r="L158" s="115"/>
      <c r="M158" s="115"/>
      <c r="N158" s="115"/>
      <c r="O158" s="115"/>
      <c r="P158" s="115"/>
    </row>
    <row r="159" spans="1:16" ht="15">
      <c r="A159" s="146" t="s">
        <v>346</v>
      </c>
      <c r="B159" s="214" t="s">
        <v>526</v>
      </c>
      <c r="C159" s="243" t="s">
        <v>478</v>
      </c>
      <c r="D159" s="147"/>
      <c r="E159" s="114"/>
      <c r="F159" s="114"/>
      <c r="G159" s="114"/>
      <c r="H159" s="114"/>
      <c r="I159" s="114"/>
      <c r="J159" s="114"/>
      <c r="K159" s="114"/>
      <c r="L159" s="115"/>
      <c r="M159" s="115"/>
      <c r="N159" s="115"/>
      <c r="O159" s="115"/>
      <c r="P159" s="115"/>
    </row>
    <row r="160" spans="1:16" ht="15">
      <c r="A160" s="146" t="s">
        <v>347</v>
      </c>
      <c r="B160" s="215" t="s">
        <v>527</v>
      </c>
      <c r="C160" s="243" t="s">
        <v>479</v>
      </c>
      <c r="D160" s="147"/>
      <c r="E160" s="114"/>
      <c r="F160" s="114"/>
      <c r="G160" s="114"/>
      <c r="H160" s="114"/>
      <c r="I160" s="114"/>
      <c r="J160" s="114"/>
      <c r="K160" s="114"/>
      <c r="L160" s="115"/>
      <c r="M160" s="115"/>
      <c r="N160" s="115"/>
      <c r="O160" s="115"/>
      <c r="P160" s="115"/>
    </row>
    <row r="161" spans="1:16" ht="18.75" thickBot="1">
      <c r="A161" s="284" t="s">
        <v>348</v>
      </c>
      <c r="B161" s="216" t="s">
        <v>556</v>
      </c>
      <c r="C161" s="243" t="s">
        <v>479</v>
      </c>
      <c r="D161" s="147"/>
      <c r="E161" s="114"/>
      <c r="F161" s="114"/>
      <c r="G161" s="114"/>
      <c r="H161" s="114"/>
      <c r="I161" s="114"/>
      <c r="J161" s="114"/>
      <c r="K161" s="114"/>
      <c r="L161" s="115"/>
      <c r="M161" s="328"/>
      <c r="N161" s="115"/>
      <c r="O161" s="115"/>
      <c r="P161" s="115"/>
    </row>
    <row r="162" spans="1:16" ht="15">
      <c r="A162" s="118"/>
      <c r="B162" s="118"/>
      <c r="C162" s="234"/>
      <c r="D162" s="147"/>
      <c r="E162" s="114"/>
      <c r="F162" s="114"/>
      <c r="G162" s="114"/>
      <c r="H162" s="114"/>
      <c r="I162" s="114"/>
      <c r="J162" s="114"/>
      <c r="K162" s="114"/>
      <c r="L162" s="115"/>
      <c r="M162" s="115"/>
      <c r="N162" s="115"/>
      <c r="O162" s="115"/>
      <c r="P162" s="115"/>
    </row>
    <row r="163" spans="1:16" s="229" customFormat="1" ht="15.75">
      <c r="A163" s="154" t="s">
        <v>199</v>
      </c>
      <c r="B163" s="155"/>
      <c r="C163" s="153"/>
      <c r="D163" s="153"/>
      <c r="E163" s="118"/>
      <c r="F163" s="118"/>
      <c r="G163" s="118"/>
      <c r="H163" s="118"/>
      <c r="I163" s="118"/>
      <c r="J163" s="118"/>
      <c r="K163" s="118"/>
      <c r="L163" s="131"/>
      <c r="M163" s="131"/>
      <c r="N163" s="131"/>
      <c r="O163" s="131"/>
      <c r="P163" s="131"/>
    </row>
    <row r="164" spans="1:16" ht="16.5" thickBot="1">
      <c r="A164" s="154"/>
      <c r="B164" s="155"/>
      <c r="C164" s="153"/>
      <c r="D164" s="142"/>
      <c r="E164" s="114"/>
      <c r="F164" s="114"/>
      <c r="G164" s="114"/>
      <c r="H164" s="114"/>
      <c r="I164" s="114"/>
      <c r="J164" s="114"/>
      <c r="K164" s="114"/>
      <c r="L164" s="115"/>
      <c r="M164" s="115"/>
      <c r="N164" s="115"/>
      <c r="O164" s="115"/>
      <c r="P164" s="115"/>
    </row>
    <row r="165" spans="1:16" ht="15" customHeight="1">
      <c r="A165" s="210" t="s">
        <v>200</v>
      </c>
      <c r="B165" s="213">
        <v>9730059.61</v>
      </c>
      <c r="C165" s="153"/>
      <c r="D165" s="142"/>
      <c r="E165" s="114"/>
      <c r="F165" s="114"/>
      <c r="G165" s="114"/>
      <c r="H165" s="114"/>
      <c r="I165" s="114"/>
      <c r="J165" s="114"/>
      <c r="K165" s="114"/>
      <c r="L165" s="115"/>
      <c r="M165" s="115"/>
      <c r="N165" s="115"/>
      <c r="O165" s="115"/>
      <c r="P165" s="115"/>
    </row>
    <row r="166" spans="1:16" ht="15">
      <c r="A166" s="211" t="s">
        <v>201</v>
      </c>
      <c r="B166" s="205">
        <v>9878247.72</v>
      </c>
      <c r="C166" s="153"/>
      <c r="D166" s="244"/>
      <c r="E166" s="114"/>
      <c r="F166" s="114"/>
      <c r="G166" s="114"/>
      <c r="H166" s="114"/>
      <c r="I166" s="114"/>
      <c r="J166" s="114"/>
      <c r="K166" s="114"/>
      <c r="L166" s="115"/>
      <c r="M166" s="115"/>
      <c r="N166" s="115"/>
      <c r="O166" s="115"/>
      <c r="P166" s="115"/>
    </row>
    <row r="167" spans="1:16" ht="15">
      <c r="A167" s="211" t="s">
        <v>202</v>
      </c>
      <c r="B167" s="206">
        <v>0</v>
      </c>
      <c r="C167" s="153"/>
      <c r="D167" s="142"/>
      <c r="E167" s="114"/>
      <c r="F167" s="114"/>
      <c r="G167" s="114"/>
      <c r="H167" s="114"/>
      <c r="I167" s="114"/>
      <c r="J167" s="114"/>
      <c r="K167" s="114"/>
      <c r="L167" s="115"/>
      <c r="M167" s="115"/>
      <c r="N167" s="115"/>
      <c r="O167" s="115"/>
      <c r="P167" s="115"/>
    </row>
    <row r="168" spans="1:16" ht="15.75" thickBot="1">
      <c r="A168" s="212" t="s">
        <v>203</v>
      </c>
      <c r="B168" s="321">
        <v>41815876.96</v>
      </c>
      <c r="C168" s="153"/>
      <c r="D168" s="142"/>
      <c r="E168" s="114"/>
      <c r="F168" s="114"/>
      <c r="G168" s="114"/>
      <c r="H168" s="114"/>
      <c r="I168" s="114"/>
      <c r="J168" s="114"/>
      <c r="K168" s="114"/>
      <c r="L168" s="115"/>
      <c r="M168" s="115"/>
      <c r="N168" s="115"/>
      <c r="O168" s="115"/>
      <c r="P168" s="115"/>
    </row>
    <row r="169" spans="1:16" ht="15">
      <c r="A169" s="114"/>
      <c r="B169" s="114"/>
      <c r="C169" s="153"/>
      <c r="D169" s="142"/>
      <c r="E169" s="114"/>
      <c r="F169" s="114"/>
      <c r="G169" s="114"/>
      <c r="H169" s="114"/>
      <c r="I169" s="114"/>
      <c r="J169" s="114"/>
      <c r="K169" s="114"/>
      <c r="L169" s="115"/>
      <c r="M169" s="115"/>
      <c r="N169" s="115"/>
      <c r="O169" s="115"/>
      <c r="P169" s="115"/>
    </row>
    <row r="170" spans="1:16" s="229" customFormat="1" ht="16.5" thickBot="1">
      <c r="A170" s="154" t="s">
        <v>207</v>
      </c>
      <c r="B170" s="155"/>
      <c r="C170" s="153"/>
      <c r="D170" s="118"/>
      <c r="E170" s="118"/>
      <c r="F170" s="118"/>
      <c r="G170" s="118"/>
      <c r="H170" s="118"/>
      <c r="I170" s="118"/>
      <c r="J170" s="118"/>
      <c r="K170" s="118"/>
      <c r="L170" s="131"/>
      <c r="M170" s="131"/>
      <c r="N170" s="131"/>
      <c r="O170" s="131"/>
      <c r="P170" s="131"/>
    </row>
    <row r="171" spans="1:16" ht="16.5" thickBot="1">
      <c r="A171" s="114"/>
      <c r="B171" s="156" t="s">
        <v>4</v>
      </c>
      <c r="C171" s="156" t="s">
        <v>208</v>
      </c>
      <c r="D171" s="156" t="s">
        <v>209</v>
      </c>
      <c r="E171" s="156" t="s">
        <v>210</v>
      </c>
      <c r="F171" s="114"/>
      <c r="G171" s="114"/>
      <c r="H171" s="114"/>
      <c r="I171" s="114"/>
      <c r="J171" s="114"/>
      <c r="K171" s="114"/>
      <c r="L171" s="115"/>
      <c r="M171" s="115"/>
      <c r="N171" s="115"/>
      <c r="O171" s="115"/>
      <c r="P171" s="115"/>
    </row>
    <row r="172" spans="1:16" ht="15">
      <c r="A172" s="117" t="s">
        <v>204</v>
      </c>
      <c r="B172" s="149">
        <v>332</v>
      </c>
      <c r="C172" s="148">
        <v>0.608058608058608</v>
      </c>
      <c r="D172" s="149">
        <v>32391016.75</v>
      </c>
      <c r="E172" s="157">
        <v>0.69157994539188</v>
      </c>
      <c r="F172" s="114"/>
      <c r="G172" s="114"/>
      <c r="H172" s="114"/>
      <c r="I172" s="114"/>
      <c r="J172" s="114"/>
      <c r="K172" s="114"/>
      <c r="L172" s="115"/>
      <c r="M172" s="115"/>
      <c r="N172" s="115"/>
      <c r="O172" s="115"/>
      <c r="P172" s="115"/>
    </row>
    <row r="173" spans="1:16" ht="15">
      <c r="A173" s="119" t="s">
        <v>205</v>
      </c>
      <c r="B173" s="149">
        <v>212</v>
      </c>
      <c r="C173" s="148">
        <v>0.3882783882783883</v>
      </c>
      <c r="D173" s="149">
        <v>14305139.8</v>
      </c>
      <c r="E173" s="157">
        <v>0.3054287513746295</v>
      </c>
      <c r="F173" s="114"/>
      <c r="G173" s="114"/>
      <c r="H173" s="114"/>
      <c r="I173" s="114"/>
      <c r="J173" s="114"/>
      <c r="K173" s="114"/>
      <c r="L173" s="115"/>
      <c r="M173" s="115"/>
      <c r="N173" s="115"/>
      <c r="O173" s="115"/>
      <c r="P173" s="115"/>
    </row>
    <row r="174" spans="1:16" ht="15">
      <c r="A174" s="119" t="s">
        <v>211</v>
      </c>
      <c r="B174" s="149">
        <v>2</v>
      </c>
      <c r="C174" s="148">
        <v>0.003663003663003663</v>
      </c>
      <c r="D174" s="149">
        <v>140101.45</v>
      </c>
      <c r="E174" s="157">
        <v>0.002991303233490601</v>
      </c>
      <c r="F174" s="114"/>
      <c r="G174" s="114"/>
      <c r="H174" s="114"/>
      <c r="I174" s="114"/>
      <c r="J174" s="114"/>
      <c r="K174" s="114"/>
      <c r="L174" s="115"/>
      <c r="M174" s="115"/>
      <c r="N174" s="115"/>
      <c r="O174" s="115"/>
      <c r="P174" s="115"/>
    </row>
    <row r="175" spans="1:16" ht="15">
      <c r="A175" s="119" t="s">
        <v>212</v>
      </c>
      <c r="B175" s="149">
        <v>0</v>
      </c>
      <c r="C175" s="148">
        <v>0</v>
      </c>
      <c r="D175" s="149">
        <v>0</v>
      </c>
      <c r="E175" s="157">
        <v>0</v>
      </c>
      <c r="F175" s="114"/>
      <c r="G175" s="114"/>
      <c r="H175" s="114"/>
      <c r="I175" s="114"/>
      <c r="J175" s="114"/>
      <c r="K175" s="114"/>
      <c r="L175" s="115"/>
      <c r="M175" s="115"/>
      <c r="N175" s="115"/>
      <c r="O175" s="115"/>
      <c r="P175" s="115"/>
    </row>
    <row r="176" spans="1:16" ht="15.75" thickBot="1">
      <c r="A176" s="120" t="s">
        <v>206</v>
      </c>
      <c r="B176" s="235">
        <v>0</v>
      </c>
      <c r="C176" s="158">
        <v>0</v>
      </c>
      <c r="D176" s="235">
        <v>0</v>
      </c>
      <c r="E176" s="158">
        <v>0</v>
      </c>
      <c r="F176" s="114"/>
      <c r="G176" s="114"/>
      <c r="H176" s="114"/>
      <c r="I176" s="114"/>
      <c r="J176" s="114"/>
      <c r="K176" s="114"/>
      <c r="L176" s="115"/>
      <c r="M176" s="115"/>
      <c r="N176" s="115"/>
      <c r="O176" s="115"/>
      <c r="P176" s="115"/>
    </row>
    <row r="177" spans="1:22" ht="15.75" thickBot="1">
      <c r="A177" s="114"/>
      <c r="B177" s="114"/>
      <c r="C177" s="114"/>
      <c r="D177" s="153"/>
      <c r="E177" s="118"/>
      <c r="F177" s="118"/>
      <c r="G177" s="118"/>
      <c r="H177" s="118"/>
      <c r="I177" s="118"/>
      <c r="J177" s="118"/>
      <c r="K177" s="118"/>
      <c r="L177" s="131"/>
      <c r="M177" s="131"/>
      <c r="N177" s="161"/>
      <c r="O177" s="162"/>
      <c r="P177" s="131"/>
      <c r="Q177" s="229"/>
      <c r="R177" s="229"/>
      <c r="S177" s="229"/>
      <c r="T177" s="229"/>
      <c r="U177" s="229"/>
      <c r="V177" s="229"/>
    </row>
    <row r="178" spans="1:16" ht="16.5" thickBot="1">
      <c r="A178" s="154" t="s">
        <v>313</v>
      </c>
      <c r="B178" s="155"/>
      <c r="C178" s="114"/>
      <c r="D178" s="114"/>
      <c r="E178" s="114"/>
      <c r="F178" s="367" t="s">
        <v>314</v>
      </c>
      <c r="G178" s="368"/>
      <c r="H178" s="368"/>
      <c r="I178" s="368"/>
      <c r="J178" s="369"/>
      <c r="K178" s="118"/>
      <c r="L178" s="131"/>
      <c r="M178" s="131"/>
      <c r="N178" s="115"/>
      <c r="O178" s="115"/>
      <c r="P178" s="115"/>
    </row>
    <row r="179" spans="1:16" ht="10.5" customHeight="1" thickBot="1">
      <c r="A179" s="154"/>
      <c r="B179" s="155"/>
      <c r="C179" s="114"/>
      <c r="D179" s="114"/>
      <c r="E179" s="114"/>
      <c r="F179" s="301"/>
      <c r="G179" s="302"/>
      <c r="H179" s="302"/>
      <c r="I179" s="302"/>
      <c r="J179" s="303"/>
      <c r="K179" s="118"/>
      <c r="L179" s="131"/>
      <c r="M179" s="131"/>
      <c r="N179" s="115"/>
      <c r="O179" s="115"/>
      <c r="P179" s="115"/>
    </row>
    <row r="180" spans="1:16" ht="31.5">
      <c r="A180" s="117"/>
      <c r="B180" s="163" t="s">
        <v>4</v>
      </c>
      <c r="C180" s="163" t="s">
        <v>208</v>
      </c>
      <c r="D180" s="163" t="s">
        <v>209</v>
      </c>
      <c r="E180" s="164" t="s">
        <v>210</v>
      </c>
      <c r="F180" s="164" t="s">
        <v>229</v>
      </c>
      <c r="G180" s="199" t="s">
        <v>315</v>
      </c>
      <c r="H180" s="164" t="s">
        <v>230</v>
      </c>
      <c r="I180" s="199" t="s">
        <v>231</v>
      </c>
      <c r="J180" s="164" t="s">
        <v>232</v>
      </c>
      <c r="K180" s="114"/>
      <c r="L180" s="115"/>
      <c r="M180" s="115"/>
      <c r="N180" s="115"/>
      <c r="O180" s="115"/>
      <c r="P180" s="115"/>
    </row>
    <row r="181" spans="1:16" ht="15">
      <c r="A181" s="119" t="s">
        <v>226</v>
      </c>
      <c r="B181" s="149">
        <v>21639</v>
      </c>
      <c r="C181" s="148">
        <v>0.6806857502359233</v>
      </c>
      <c r="D181" s="149">
        <v>2131924947.26</v>
      </c>
      <c r="E181" s="165">
        <v>0.6971274055935573</v>
      </c>
      <c r="F181" s="165">
        <v>0.043899999999999995</v>
      </c>
      <c r="G181" s="219">
        <v>19.59</v>
      </c>
      <c r="H181" s="219">
        <v>0</v>
      </c>
      <c r="I181" s="219">
        <v>4.47</v>
      </c>
      <c r="J181" s="165">
        <v>0.044000000000000004</v>
      </c>
      <c r="K181" s="114"/>
      <c r="L181" s="115"/>
      <c r="M181" s="115"/>
      <c r="N181" s="115"/>
      <c r="O181" s="115"/>
      <c r="P181" s="115"/>
    </row>
    <row r="182" spans="1:16" ht="15">
      <c r="A182" s="119" t="s">
        <v>227</v>
      </c>
      <c r="B182" s="149">
        <v>0</v>
      </c>
      <c r="C182" s="148">
        <v>0</v>
      </c>
      <c r="D182" s="149">
        <v>0</v>
      </c>
      <c r="E182" s="165">
        <v>0</v>
      </c>
      <c r="F182" s="165">
        <v>0</v>
      </c>
      <c r="G182" s="219">
        <v>0</v>
      </c>
      <c r="H182" s="219">
        <v>0</v>
      </c>
      <c r="I182" s="219">
        <v>0</v>
      </c>
      <c r="J182" s="165">
        <v>0</v>
      </c>
      <c r="K182" s="114"/>
      <c r="L182" s="115"/>
      <c r="M182" s="115"/>
      <c r="N182" s="115"/>
      <c r="O182" s="115"/>
      <c r="P182" s="115"/>
    </row>
    <row r="183" spans="1:16" ht="15">
      <c r="A183" s="119" t="s">
        <v>228</v>
      </c>
      <c r="B183" s="149">
        <v>3894</v>
      </c>
      <c r="C183" s="148">
        <v>0.12249134948096886</v>
      </c>
      <c r="D183" s="149">
        <v>394552212.29999995</v>
      </c>
      <c r="E183" s="165">
        <v>0.12901634294650108</v>
      </c>
      <c r="F183" s="165">
        <v>0.0291</v>
      </c>
      <c r="G183" s="219">
        <v>0</v>
      </c>
      <c r="H183" s="219">
        <v>2.41</v>
      </c>
      <c r="I183" s="219">
        <v>2.41</v>
      </c>
      <c r="J183" s="165">
        <v>0.0546</v>
      </c>
      <c r="K183" s="114"/>
      <c r="L183" s="115"/>
      <c r="M183" s="115"/>
      <c r="N183" s="115"/>
      <c r="O183" s="115"/>
      <c r="P183" s="115"/>
    </row>
    <row r="184" spans="1:16" ht="15">
      <c r="A184" s="119" t="s">
        <v>233</v>
      </c>
      <c r="B184" s="149">
        <v>1</v>
      </c>
      <c r="C184" s="148">
        <v>3.145643284051588E-05</v>
      </c>
      <c r="D184" s="149">
        <v>17992.28</v>
      </c>
      <c r="E184" s="165">
        <v>5.883373846360442E-06</v>
      </c>
      <c r="F184" s="165">
        <v>0</v>
      </c>
      <c r="G184" s="219">
        <v>354</v>
      </c>
      <c r="H184" s="219">
        <v>0</v>
      </c>
      <c r="I184" s="219">
        <v>0</v>
      </c>
      <c r="J184" s="165">
        <v>0</v>
      </c>
      <c r="K184" s="114"/>
      <c r="L184" s="115"/>
      <c r="M184" s="115"/>
      <c r="N184" s="115"/>
      <c r="O184" s="115"/>
      <c r="P184" s="115"/>
    </row>
    <row r="185" spans="1:16" ht="15">
      <c r="A185" s="119" t="s">
        <v>234</v>
      </c>
      <c r="B185" s="149">
        <v>2338</v>
      </c>
      <c r="C185" s="148">
        <v>0.07354513998112613</v>
      </c>
      <c r="D185" s="149">
        <v>228604060.39</v>
      </c>
      <c r="E185" s="165">
        <v>0.07475223540709287</v>
      </c>
      <c r="F185" s="165">
        <v>0.0377</v>
      </c>
      <c r="G185" s="219">
        <v>6.36</v>
      </c>
      <c r="H185" s="219">
        <v>0</v>
      </c>
      <c r="I185" s="219">
        <v>4.47</v>
      </c>
      <c r="J185" s="165">
        <v>0.0355</v>
      </c>
      <c r="K185" s="114"/>
      <c r="L185" s="115"/>
      <c r="M185" s="115"/>
      <c r="N185" s="115"/>
      <c r="O185" s="115"/>
      <c r="P185" s="115"/>
    </row>
    <row r="186" spans="1:16" ht="15">
      <c r="A186" s="119" t="s">
        <v>235</v>
      </c>
      <c r="B186" s="149">
        <v>0</v>
      </c>
      <c r="C186" s="148">
        <v>0</v>
      </c>
      <c r="D186" s="149">
        <v>0</v>
      </c>
      <c r="E186" s="165">
        <v>0</v>
      </c>
      <c r="F186" s="165">
        <v>0</v>
      </c>
      <c r="G186" s="219">
        <v>0</v>
      </c>
      <c r="H186" s="219">
        <v>0</v>
      </c>
      <c r="I186" s="219">
        <v>0</v>
      </c>
      <c r="J186" s="165">
        <v>0</v>
      </c>
      <c r="K186" s="114"/>
      <c r="L186" s="115"/>
      <c r="M186" s="115"/>
      <c r="N186" s="115"/>
      <c r="O186" s="115"/>
      <c r="P186" s="115"/>
    </row>
    <row r="187" spans="1:16" ht="15">
      <c r="A187" s="119" t="s">
        <v>236</v>
      </c>
      <c r="B187" s="149">
        <v>3549</v>
      </c>
      <c r="C187" s="148">
        <v>0.11163888015099088</v>
      </c>
      <c r="D187" s="149">
        <v>282865639.07</v>
      </c>
      <c r="E187" s="165">
        <v>0.09249546488485454</v>
      </c>
      <c r="F187" s="165">
        <v>0.0232</v>
      </c>
      <c r="G187" s="219">
        <v>161.99</v>
      </c>
      <c r="H187" s="219">
        <v>1.82</v>
      </c>
      <c r="I187" s="219">
        <v>0</v>
      </c>
      <c r="J187" s="165">
        <v>0.048600000000000004</v>
      </c>
      <c r="K187" s="114"/>
      <c r="L187" s="115"/>
      <c r="M187" s="115"/>
      <c r="N187" s="115"/>
      <c r="O187" s="115"/>
      <c r="P187" s="115"/>
    </row>
    <row r="188" spans="1:16" ht="15">
      <c r="A188" s="119" t="s">
        <v>237</v>
      </c>
      <c r="B188" s="149">
        <v>369</v>
      </c>
      <c r="C188" s="148">
        <v>0.011607423718150362</v>
      </c>
      <c r="D188" s="149">
        <v>20191993.709999997</v>
      </c>
      <c r="E188" s="165">
        <v>0.006602667794147742</v>
      </c>
      <c r="F188" s="165">
        <v>0.0499</v>
      </c>
      <c r="G188" s="219">
        <v>172.62</v>
      </c>
      <c r="H188" s="219">
        <v>0.03</v>
      </c>
      <c r="I188" s="219">
        <v>4.47</v>
      </c>
      <c r="J188" s="165">
        <v>0.051500000000000004</v>
      </c>
      <c r="K188" s="114"/>
      <c r="L188" s="115"/>
      <c r="M188" s="115"/>
      <c r="N188" s="115"/>
      <c r="O188" s="115"/>
      <c r="P188" s="115"/>
    </row>
    <row r="189" spans="1:16" ht="15.75" thickBot="1">
      <c r="A189" s="119" t="s">
        <v>238</v>
      </c>
      <c r="B189" s="149">
        <v>0</v>
      </c>
      <c r="C189" s="148">
        <v>0</v>
      </c>
      <c r="D189" s="149">
        <v>0</v>
      </c>
      <c r="E189" s="166">
        <v>0</v>
      </c>
      <c r="F189" s="239">
        <v>0</v>
      </c>
      <c r="G189" s="220">
        <v>0</v>
      </c>
      <c r="H189" s="220">
        <v>0</v>
      </c>
      <c r="I189" s="220">
        <v>0</v>
      </c>
      <c r="J189" s="239">
        <v>0</v>
      </c>
      <c r="K189" s="114"/>
      <c r="L189" s="115"/>
      <c r="M189" s="115"/>
      <c r="N189" s="115"/>
      <c r="O189" s="115"/>
      <c r="P189" s="115"/>
    </row>
    <row r="190" spans="1:16" ht="16.5" thickBot="1">
      <c r="A190" s="167" t="s">
        <v>33</v>
      </c>
      <c r="B190" s="168">
        <v>31790</v>
      </c>
      <c r="C190" s="169">
        <v>1</v>
      </c>
      <c r="D190" s="170">
        <v>3058156845.01</v>
      </c>
      <c r="E190" s="169">
        <v>0.9999999999999999</v>
      </c>
      <c r="F190" s="237"/>
      <c r="G190" s="118"/>
      <c r="H190" s="238"/>
      <c r="I190" s="118"/>
      <c r="J190" s="237"/>
      <c r="N190" s="115"/>
      <c r="O190" s="115"/>
      <c r="P190" s="115"/>
    </row>
    <row r="191" spans="1:16" ht="16.5" thickTop="1">
      <c r="A191" s="118"/>
      <c r="B191" s="172"/>
      <c r="C191" s="160"/>
      <c r="D191" s="159"/>
      <c r="E191" s="160"/>
      <c r="F191" s="173"/>
      <c r="G191" s="118"/>
      <c r="H191" s="173"/>
      <c r="I191" s="118"/>
      <c r="J191" s="173"/>
      <c r="K191" s="176"/>
      <c r="L191" s="176"/>
      <c r="M191" s="176"/>
      <c r="N191" s="115"/>
      <c r="O191" s="115"/>
      <c r="P191" s="115"/>
    </row>
    <row r="192" spans="1:19" s="229" customFormat="1" ht="15.75">
      <c r="A192" s="132" t="s">
        <v>349</v>
      </c>
      <c r="B192" s="217"/>
      <c r="C192" s="153"/>
      <c r="D192" s="177"/>
      <c r="E192" s="178"/>
      <c r="F192" s="178"/>
      <c r="G192" s="178"/>
      <c r="H192" s="178"/>
      <c r="I192" s="178"/>
      <c r="J192" s="177"/>
      <c r="K192" s="178"/>
      <c r="L192" s="179"/>
      <c r="M192" s="179"/>
      <c r="N192" s="180"/>
      <c r="O192" s="180"/>
      <c r="P192" s="236"/>
      <c r="Q192" s="236"/>
      <c r="R192" s="236"/>
      <c r="S192" s="236"/>
    </row>
    <row r="193" spans="1:15" s="229" customFormat="1" ht="9.75" customHeight="1" thickBot="1">
      <c r="A193" s="132"/>
      <c r="B193" s="217"/>
      <c r="C193" s="153"/>
      <c r="D193" s="177"/>
      <c r="E193" s="178"/>
      <c r="F193" s="178"/>
      <c r="G193" s="178"/>
      <c r="H193" s="178"/>
      <c r="I193" s="178"/>
      <c r="J193" s="177"/>
      <c r="K193" s="178"/>
      <c r="L193" s="179"/>
      <c r="M193" s="179"/>
      <c r="N193" s="179"/>
      <c r="O193" s="179"/>
    </row>
    <row r="194" spans="1:15" ht="15.75">
      <c r="A194" s="181" t="s">
        <v>424</v>
      </c>
      <c r="B194" s="163" t="s">
        <v>4</v>
      </c>
      <c r="C194" s="163" t="s">
        <v>92</v>
      </c>
      <c r="D194" s="163" t="s">
        <v>34</v>
      </c>
      <c r="E194" s="163" t="s">
        <v>93</v>
      </c>
      <c r="F194" s="174"/>
      <c r="G194" s="174"/>
      <c r="H194" s="174"/>
      <c r="I194" s="174"/>
      <c r="J194" s="174"/>
      <c r="K194" s="174"/>
      <c r="L194" s="176"/>
      <c r="M194" s="176"/>
      <c r="N194" s="176"/>
      <c r="O194" s="176"/>
    </row>
    <row r="195" spans="1:15" ht="15">
      <c r="A195" s="182" t="s">
        <v>104</v>
      </c>
      <c r="B195" s="149">
        <v>31336</v>
      </c>
      <c r="C195" s="148">
        <v>0.9857187794904058</v>
      </c>
      <c r="D195" s="149">
        <v>3012127361.88</v>
      </c>
      <c r="E195" s="148">
        <v>0.9849486192295512</v>
      </c>
      <c r="F195" s="174"/>
      <c r="G195" s="174"/>
      <c r="H195" s="183"/>
      <c r="I195" s="174"/>
      <c r="J195" s="174"/>
      <c r="K195" s="174"/>
      <c r="L195" s="176"/>
      <c r="M195" s="176"/>
      <c r="N195" s="176"/>
      <c r="O195" s="176"/>
    </row>
    <row r="196" spans="1:15" ht="15">
      <c r="A196" s="184" t="s">
        <v>239</v>
      </c>
      <c r="B196" s="149">
        <v>269</v>
      </c>
      <c r="C196" s="148">
        <v>0.008461780434098773</v>
      </c>
      <c r="D196" s="149">
        <v>27047210.19</v>
      </c>
      <c r="E196" s="148">
        <v>0.008844284829319001</v>
      </c>
      <c r="F196" s="174"/>
      <c r="G196" s="174"/>
      <c r="H196" s="174"/>
      <c r="I196" s="174"/>
      <c r="J196" s="174"/>
      <c r="K196" s="174"/>
      <c r="L196" s="176"/>
      <c r="M196" s="176"/>
      <c r="N196" s="176"/>
      <c r="O196" s="176"/>
    </row>
    <row r="197" spans="1:15" ht="15">
      <c r="A197" s="184" t="s">
        <v>310</v>
      </c>
      <c r="B197" s="149">
        <v>97</v>
      </c>
      <c r="C197" s="148">
        <v>0.003051273985530041</v>
      </c>
      <c r="D197" s="149">
        <v>10185394.69</v>
      </c>
      <c r="E197" s="148">
        <v>0.00333056648373661</v>
      </c>
      <c r="F197" s="174"/>
      <c r="G197" s="174"/>
      <c r="H197" s="174"/>
      <c r="I197" s="174"/>
      <c r="J197" s="174"/>
      <c r="K197" s="174"/>
      <c r="L197" s="176"/>
      <c r="M197" s="176"/>
      <c r="N197" s="176"/>
      <c r="O197" s="176"/>
    </row>
    <row r="198" spans="1:15" ht="15">
      <c r="A198" s="184" t="s">
        <v>311</v>
      </c>
      <c r="B198" s="149">
        <v>46</v>
      </c>
      <c r="C198" s="148">
        <v>0.0014469959106637308</v>
      </c>
      <c r="D198" s="149">
        <v>4651161.85</v>
      </c>
      <c r="E198" s="148">
        <v>0.0015209036310839677</v>
      </c>
      <c r="F198" s="174"/>
      <c r="G198" s="174"/>
      <c r="H198" s="185"/>
      <c r="I198" s="174"/>
      <c r="J198" s="186"/>
      <c r="K198" s="187"/>
      <c r="L198" s="176"/>
      <c r="M198" s="176"/>
      <c r="N198" s="176"/>
      <c r="O198" s="176"/>
    </row>
    <row r="199" spans="1:15" ht="15">
      <c r="A199" s="184" t="s">
        <v>240</v>
      </c>
      <c r="B199" s="149">
        <v>40</v>
      </c>
      <c r="C199" s="148">
        <v>0.0012582573136206354</v>
      </c>
      <c r="D199" s="149">
        <v>4005614.95</v>
      </c>
      <c r="E199" s="148">
        <v>0.0013098134441783028</v>
      </c>
      <c r="F199" s="174"/>
      <c r="G199" s="174"/>
      <c r="H199" s="174"/>
      <c r="I199" s="174"/>
      <c r="J199" s="174"/>
      <c r="K199" s="187"/>
      <c r="L199" s="176"/>
      <c r="M199" s="176"/>
      <c r="N199" s="176"/>
      <c r="O199" s="176"/>
    </row>
    <row r="200" spans="1:15" ht="15">
      <c r="A200" s="184" t="s">
        <v>241</v>
      </c>
      <c r="B200" s="149">
        <v>2</v>
      </c>
      <c r="C200" s="148">
        <v>6.291286568103177E-05</v>
      </c>
      <c r="D200" s="149">
        <v>140101.45</v>
      </c>
      <c r="E200" s="148">
        <v>4.581238213095702E-05</v>
      </c>
      <c r="F200" s="174"/>
      <c r="G200" s="174"/>
      <c r="H200" s="174"/>
      <c r="I200" s="174"/>
      <c r="J200" s="174"/>
      <c r="K200" s="187"/>
      <c r="L200" s="176"/>
      <c r="M200" s="176"/>
      <c r="N200" s="176"/>
      <c r="O200" s="176"/>
    </row>
    <row r="201" spans="1:15" ht="15">
      <c r="A201" s="184" t="s">
        <v>242</v>
      </c>
      <c r="B201" s="149">
        <v>0</v>
      </c>
      <c r="C201" s="148">
        <v>0</v>
      </c>
      <c r="D201" s="149">
        <v>0</v>
      </c>
      <c r="E201" s="148">
        <v>0</v>
      </c>
      <c r="F201" s="174"/>
      <c r="G201" s="174"/>
      <c r="H201" s="174"/>
      <c r="I201" s="174"/>
      <c r="J201" s="174"/>
      <c r="K201" s="187"/>
      <c r="L201" s="176"/>
      <c r="M201" s="176"/>
      <c r="N201" s="176"/>
      <c r="O201" s="176"/>
    </row>
    <row r="202" spans="1:15" ht="16.5" thickBot="1">
      <c r="A202" s="188" t="s">
        <v>33</v>
      </c>
      <c r="B202" s="168">
        <v>31790</v>
      </c>
      <c r="C202" s="169">
        <v>1</v>
      </c>
      <c r="D202" s="170">
        <v>3058156845.0099998</v>
      </c>
      <c r="E202" s="169">
        <v>1</v>
      </c>
      <c r="F202" s="174"/>
      <c r="G202" s="174"/>
      <c r="H202" s="174"/>
      <c r="I202" s="174"/>
      <c r="J202" s="174"/>
      <c r="K202" s="174"/>
      <c r="L202" s="176"/>
      <c r="M202" s="176"/>
      <c r="N202" s="176"/>
      <c r="O202" s="176"/>
    </row>
    <row r="203" spans="1:15" ht="17.25" thickBot="1" thickTop="1">
      <c r="A203" s="133"/>
      <c r="B203" s="172"/>
      <c r="C203" s="160"/>
      <c r="D203" s="159"/>
      <c r="E203" s="160"/>
      <c r="F203" s="174"/>
      <c r="G203" s="174"/>
      <c r="H203" s="174"/>
      <c r="I203" s="174"/>
      <c r="J203" s="174"/>
      <c r="K203" s="174"/>
      <c r="L203" s="176"/>
      <c r="M203" s="176"/>
      <c r="N203" s="176"/>
      <c r="O203" s="176"/>
    </row>
    <row r="204" spans="1:15" s="308" customFormat="1" ht="16.5" hidden="1" thickBot="1">
      <c r="A204" s="306" t="s">
        <v>109</v>
      </c>
      <c r="B204" s="307" t="s">
        <v>4</v>
      </c>
      <c r="C204" s="307" t="s">
        <v>92</v>
      </c>
      <c r="D204" s="307" t="s">
        <v>34</v>
      </c>
      <c r="E204" s="307" t="s">
        <v>93</v>
      </c>
      <c r="F204" s="175"/>
      <c r="G204" s="174"/>
      <c r="H204" s="175"/>
      <c r="I204" s="175"/>
      <c r="J204" s="175"/>
      <c r="K204" s="175"/>
      <c r="L204" s="175"/>
      <c r="M204" s="175"/>
      <c r="N204" s="175"/>
      <c r="O204" s="175"/>
    </row>
    <row r="205" spans="1:15" s="308" customFormat="1" ht="15.75" hidden="1" thickBot="1">
      <c r="A205" s="309" t="s">
        <v>104</v>
      </c>
      <c r="B205" s="310">
        <v>26151</v>
      </c>
      <c r="C205" s="311">
        <v>0.8226171752123309</v>
      </c>
      <c r="D205" s="310">
        <v>2297783525.91</v>
      </c>
      <c r="E205" s="311">
        <v>0.7513622231833196</v>
      </c>
      <c r="F205" s="175"/>
      <c r="G205" s="174"/>
      <c r="H205" s="175"/>
      <c r="I205" s="175"/>
      <c r="J205" s="175"/>
      <c r="K205" s="175"/>
      <c r="L205" s="175"/>
      <c r="M205" s="175"/>
      <c r="N205" s="175"/>
      <c r="O205" s="175"/>
    </row>
    <row r="206" spans="1:15" s="308" customFormat="1" ht="15.75" hidden="1" thickBot="1">
      <c r="A206" s="309" t="s">
        <v>183</v>
      </c>
      <c r="B206" s="310">
        <v>150</v>
      </c>
      <c r="C206" s="311">
        <v>0.004718464926077383</v>
      </c>
      <c r="D206" s="310">
        <v>12865920.39</v>
      </c>
      <c r="E206" s="311">
        <v>0.004207083234136061</v>
      </c>
      <c r="F206" s="175"/>
      <c r="G206" s="174"/>
      <c r="H206" s="175"/>
      <c r="I206" s="175"/>
      <c r="J206" s="175"/>
      <c r="K206" s="175"/>
      <c r="L206" s="175"/>
      <c r="M206" s="175"/>
      <c r="N206" s="175"/>
      <c r="O206" s="175"/>
    </row>
    <row r="207" spans="1:15" s="308" customFormat="1" ht="15.75" hidden="1" thickBot="1">
      <c r="A207" s="309" t="s">
        <v>185</v>
      </c>
      <c r="B207" s="310">
        <v>50</v>
      </c>
      <c r="C207" s="311">
        <v>0.0015728216420257944</v>
      </c>
      <c r="D207" s="310">
        <v>4274273.85</v>
      </c>
      <c r="E207" s="311">
        <v>0.0013976633857005537</v>
      </c>
      <c r="F207" s="175"/>
      <c r="G207" s="174"/>
      <c r="H207" s="175"/>
      <c r="I207" s="175"/>
      <c r="J207" s="175"/>
      <c r="K207" s="175"/>
      <c r="L207" s="175"/>
      <c r="M207" s="175"/>
      <c r="N207" s="175"/>
      <c r="O207" s="175"/>
    </row>
    <row r="208" spans="1:15" s="308" customFormat="1" ht="15.75" hidden="1" thickBot="1">
      <c r="A208" s="309" t="s">
        <v>186</v>
      </c>
      <c r="B208" s="310">
        <v>20</v>
      </c>
      <c r="C208" s="311">
        <v>0.0006291286568103177</v>
      </c>
      <c r="D208" s="310">
        <v>1200793.85</v>
      </c>
      <c r="E208" s="311">
        <v>0.00039265280064341296</v>
      </c>
      <c r="F208" s="175"/>
      <c r="G208" s="174"/>
      <c r="H208" s="175"/>
      <c r="I208" s="175"/>
      <c r="J208" s="175"/>
      <c r="K208" s="175"/>
      <c r="L208" s="175"/>
      <c r="M208" s="175"/>
      <c r="N208" s="175"/>
      <c r="O208" s="175"/>
    </row>
    <row r="209" spans="1:15" s="308" customFormat="1" ht="15.75" hidden="1" thickBot="1">
      <c r="A209" s="309" t="s">
        <v>25</v>
      </c>
      <c r="B209" s="310">
        <v>15</v>
      </c>
      <c r="C209" s="311">
        <v>0.0004718464926077383</v>
      </c>
      <c r="D209" s="310">
        <v>891314.12</v>
      </c>
      <c r="E209" s="311">
        <v>0.0002914546784787572</v>
      </c>
      <c r="F209" s="175"/>
      <c r="G209" s="174"/>
      <c r="H209" s="175"/>
      <c r="I209" s="175"/>
      <c r="J209" s="175"/>
      <c r="K209" s="175"/>
      <c r="L209" s="175"/>
      <c r="M209" s="175"/>
      <c r="N209" s="175"/>
      <c r="O209" s="175"/>
    </row>
    <row r="210" spans="1:15" s="308" customFormat="1" ht="15.75" hidden="1" thickBot="1">
      <c r="A210" s="309" t="s">
        <v>104</v>
      </c>
      <c r="B210" s="310">
        <v>5187</v>
      </c>
      <c r="C210" s="311">
        <v>0.1631645171437559</v>
      </c>
      <c r="D210" s="310">
        <v>714483937.42</v>
      </c>
      <c r="E210" s="311">
        <v>0.23363220842836258</v>
      </c>
      <c r="F210" s="175"/>
      <c r="G210" s="174"/>
      <c r="H210" s="175"/>
      <c r="I210" s="175"/>
      <c r="J210" s="175"/>
      <c r="K210" s="175"/>
      <c r="L210" s="175"/>
      <c r="M210" s="175"/>
      <c r="N210" s="175"/>
      <c r="O210" s="175"/>
    </row>
    <row r="211" spans="1:15" s="308" customFormat="1" ht="15.75" hidden="1" thickBot="1">
      <c r="A211" s="309" t="s">
        <v>184</v>
      </c>
      <c r="B211" s="310">
        <v>119</v>
      </c>
      <c r="C211" s="311">
        <v>0.0037433155080213902</v>
      </c>
      <c r="D211" s="310">
        <v>14181289.8</v>
      </c>
      <c r="E211" s="311">
        <v>0.004637201595182941</v>
      </c>
      <c r="F211" s="175"/>
      <c r="G211" s="174"/>
      <c r="H211" s="175"/>
      <c r="I211" s="175"/>
      <c r="J211" s="175"/>
      <c r="K211" s="175"/>
      <c r="L211" s="175"/>
      <c r="M211" s="175"/>
      <c r="N211" s="175"/>
      <c r="O211" s="175"/>
    </row>
    <row r="212" spans="1:15" s="308" customFormat="1" ht="15.75" hidden="1" thickBot="1">
      <c r="A212" s="309" t="s">
        <v>187</v>
      </c>
      <c r="B212" s="310">
        <v>47</v>
      </c>
      <c r="C212" s="311">
        <v>0.0014784523435042466</v>
      </c>
      <c r="D212" s="310">
        <v>5911120.84</v>
      </c>
      <c r="E212" s="311">
        <v>0.0019329030980360562</v>
      </c>
      <c r="F212" s="175"/>
      <c r="G212" s="174"/>
      <c r="H212" s="175"/>
      <c r="I212" s="175"/>
      <c r="J212" s="175"/>
      <c r="K212" s="312"/>
      <c r="L212" s="175"/>
      <c r="M212" s="175"/>
      <c r="N212" s="175"/>
      <c r="O212" s="175"/>
    </row>
    <row r="213" spans="1:15" s="308" customFormat="1" ht="15.75" hidden="1" thickBot="1">
      <c r="A213" s="309" t="s">
        <v>188</v>
      </c>
      <c r="B213" s="310">
        <v>26</v>
      </c>
      <c r="C213" s="311">
        <v>0.000817867253853413</v>
      </c>
      <c r="D213" s="310">
        <v>3450368</v>
      </c>
      <c r="E213" s="311">
        <v>0.001128250830440555</v>
      </c>
      <c r="F213" s="175"/>
      <c r="G213" s="174"/>
      <c r="H213" s="175"/>
      <c r="I213" s="175"/>
      <c r="J213" s="313"/>
      <c r="K213" s="313"/>
      <c r="L213" s="175"/>
      <c r="M213" s="175"/>
      <c r="N213" s="175"/>
      <c r="O213" s="175"/>
    </row>
    <row r="214" spans="1:15" s="308" customFormat="1" ht="15.75" hidden="1" thickBot="1">
      <c r="A214" s="309" t="s">
        <v>29</v>
      </c>
      <c r="B214" s="310">
        <v>25</v>
      </c>
      <c r="C214" s="311">
        <v>0.0007864108210128972</v>
      </c>
      <c r="D214" s="310">
        <v>3114300.83</v>
      </c>
      <c r="E214" s="311">
        <v>0.0010183587656995457</v>
      </c>
      <c r="F214" s="175"/>
      <c r="G214" s="174"/>
      <c r="H214" s="175"/>
      <c r="I214" s="175"/>
      <c r="J214" s="175"/>
      <c r="K214" s="175"/>
      <c r="L214" s="175"/>
      <c r="M214" s="175"/>
      <c r="N214" s="175"/>
      <c r="O214" s="175"/>
    </row>
    <row r="215" spans="1:15" s="308" customFormat="1" ht="15.75" hidden="1" thickBot="1">
      <c r="A215" s="309" t="s">
        <v>138</v>
      </c>
      <c r="B215" s="310">
        <v>0</v>
      </c>
      <c r="C215" s="311">
        <v>0</v>
      </c>
      <c r="D215" s="310">
        <v>0</v>
      </c>
      <c r="E215" s="311">
        <v>0</v>
      </c>
      <c r="F215" s="175"/>
      <c r="G215" s="174"/>
      <c r="H215" s="175"/>
      <c r="I215" s="175"/>
      <c r="J215" s="175"/>
      <c r="K215" s="314"/>
      <c r="L215" s="175"/>
      <c r="M215" s="175"/>
      <c r="N215" s="175"/>
      <c r="O215" s="175"/>
    </row>
    <row r="216" spans="1:15" s="308" customFormat="1" ht="16.5" hidden="1" thickBot="1">
      <c r="A216" s="315" t="s">
        <v>33</v>
      </c>
      <c r="B216" s="316">
        <v>31790</v>
      </c>
      <c r="C216" s="317">
        <v>1.0000000000000002</v>
      </c>
      <c r="D216" s="318">
        <v>3058156845.0099998</v>
      </c>
      <c r="E216" s="317">
        <v>1.0000000000000002</v>
      </c>
      <c r="F216" s="175"/>
      <c r="G216" s="174"/>
      <c r="H216" s="175"/>
      <c r="I216" s="175"/>
      <c r="J216" s="319"/>
      <c r="K216" s="313"/>
      <c r="L216" s="175"/>
      <c r="M216" s="175"/>
      <c r="N216" s="175"/>
      <c r="O216" s="175"/>
    </row>
    <row r="217" spans="1:15" ht="16.5" hidden="1" thickBot="1">
      <c r="A217" s="133"/>
      <c r="B217" s="172"/>
      <c r="C217" s="160"/>
      <c r="D217" s="159"/>
      <c r="E217" s="160"/>
      <c r="F217" s="174"/>
      <c r="G217" s="174"/>
      <c r="H217" s="174"/>
      <c r="I217" s="174"/>
      <c r="J217" s="174"/>
      <c r="K217" s="174"/>
      <c r="L217" s="176"/>
      <c r="M217" s="176"/>
      <c r="N217" s="176"/>
      <c r="O217" s="176"/>
    </row>
    <row r="218" spans="1:15" ht="15.75">
      <c r="A218" s="181" t="s">
        <v>91</v>
      </c>
      <c r="B218" s="163" t="s">
        <v>4</v>
      </c>
      <c r="C218" s="163" t="s">
        <v>92</v>
      </c>
      <c r="D218" s="163" t="s">
        <v>34</v>
      </c>
      <c r="E218" s="163" t="s">
        <v>93</v>
      </c>
      <c r="F218" s="174"/>
      <c r="G218" s="174"/>
      <c r="H218" s="174"/>
      <c r="I218" s="174"/>
      <c r="J218" s="174"/>
      <c r="K218" s="174"/>
      <c r="L218" s="176"/>
      <c r="M218" s="176"/>
      <c r="N218" s="176"/>
      <c r="O218" s="176"/>
    </row>
    <row r="219" spans="1:15" ht="15">
      <c r="A219" s="119" t="s">
        <v>257</v>
      </c>
      <c r="B219" s="149">
        <v>16140</v>
      </c>
      <c r="C219" s="148">
        <v>0.5077068260459264</v>
      </c>
      <c r="D219" s="149">
        <v>962369537.21</v>
      </c>
      <c r="E219" s="148">
        <v>0.3146893982171975</v>
      </c>
      <c r="F219" s="174"/>
      <c r="G219" s="174"/>
      <c r="H219" s="174"/>
      <c r="I219" s="174"/>
      <c r="J219" s="174"/>
      <c r="K219" s="174"/>
      <c r="L219" s="176"/>
      <c r="M219" s="176"/>
      <c r="N219" s="176"/>
      <c r="O219" s="176"/>
    </row>
    <row r="220" spans="1:15" ht="15">
      <c r="A220" s="119" t="s">
        <v>243</v>
      </c>
      <c r="B220" s="149">
        <v>1873</v>
      </c>
      <c r="C220" s="148">
        <v>0.05891789871028626</v>
      </c>
      <c r="D220" s="149">
        <v>200044842.54</v>
      </c>
      <c r="E220" s="148">
        <v>0.06541353262060891</v>
      </c>
      <c r="F220" s="174"/>
      <c r="G220" s="174"/>
      <c r="H220" s="174"/>
      <c r="I220" s="174"/>
      <c r="J220" s="174"/>
      <c r="K220" s="174"/>
      <c r="L220" s="176"/>
      <c r="M220" s="176"/>
      <c r="N220" s="176"/>
      <c r="O220" s="176"/>
    </row>
    <row r="221" spans="1:15" ht="15">
      <c r="A221" s="119" t="s">
        <v>244</v>
      </c>
      <c r="B221" s="149">
        <v>1997</v>
      </c>
      <c r="C221" s="148">
        <v>0.06281849638251022</v>
      </c>
      <c r="D221" s="149">
        <v>233569272.44</v>
      </c>
      <c r="E221" s="148">
        <v>0.07637583167819383</v>
      </c>
      <c r="F221" s="174"/>
      <c r="G221" s="174"/>
      <c r="H221" s="174"/>
      <c r="I221" s="174"/>
      <c r="J221" s="174"/>
      <c r="K221" s="174"/>
      <c r="L221" s="176"/>
      <c r="M221" s="176"/>
      <c r="N221" s="176"/>
      <c r="O221" s="176"/>
    </row>
    <row r="222" spans="1:15" ht="15">
      <c r="A222" s="119" t="s">
        <v>245</v>
      </c>
      <c r="B222" s="149">
        <v>2143</v>
      </c>
      <c r="C222" s="148">
        <v>0.06741113557722554</v>
      </c>
      <c r="D222" s="149">
        <v>272574028.79</v>
      </c>
      <c r="E222" s="148">
        <v>0.08913016650364405</v>
      </c>
      <c r="F222" s="174"/>
      <c r="G222" s="174"/>
      <c r="H222" s="174"/>
      <c r="I222" s="174"/>
      <c r="J222" s="174"/>
      <c r="K222" s="174"/>
      <c r="L222" s="176"/>
      <c r="M222" s="176"/>
      <c r="N222" s="176"/>
      <c r="O222" s="176"/>
    </row>
    <row r="223" spans="1:15" ht="15">
      <c r="A223" s="119" t="s">
        <v>246</v>
      </c>
      <c r="B223" s="149">
        <v>2479</v>
      </c>
      <c r="C223" s="148">
        <v>0.07798049701163888</v>
      </c>
      <c r="D223" s="149">
        <v>343146381.16</v>
      </c>
      <c r="E223" s="148">
        <v>0.11220692677025794</v>
      </c>
      <c r="F223" s="174"/>
      <c r="G223" s="174"/>
      <c r="H223" s="174"/>
      <c r="I223" s="174"/>
      <c r="J223" s="174"/>
      <c r="K223" s="174"/>
      <c r="L223" s="176"/>
      <c r="M223" s="176"/>
      <c r="N223" s="176"/>
      <c r="O223" s="176"/>
    </row>
    <row r="224" spans="1:15" ht="15">
      <c r="A224" s="119" t="s">
        <v>247</v>
      </c>
      <c r="B224" s="149">
        <v>2319</v>
      </c>
      <c r="C224" s="148">
        <v>0.07294746775715634</v>
      </c>
      <c r="D224" s="149">
        <v>354675763.2</v>
      </c>
      <c r="E224" s="148">
        <v>0.11597696951963898</v>
      </c>
      <c r="F224" s="174"/>
      <c r="G224" s="174"/>
      <c r="H224" s="174"/>
      <c r="I224" s="174"/>
      <c r="J224" s="174"/>
      <c r="K224" s="174"/>
      <c r="L224" s="176"/>
      <c r="M224" s="176"/>
      <c r="N224" s="176"/>
      <c r="O224" s="176"/>
    </row>
    <row r="225" spans="1:15" ht="15">
      <c r="A225" s="119" t="s">
        <v>248</v>
      </c>
      <c r="B225" s="149">
        <v>1733</v>
      </c>
      <c r="C225" s="148">
        <v>0.05451399811261403</v>
      </c>
      <c r="D225" s="149">
        <v>247889749.04</v>
      </c>
      <c r="E225" s="148">
        <v>0.08105854657012841</v>
      </c>
      <c r="F225" s="174"/>
      <c r="G225" s="174"/>
      <c r="H225" s="174"/>
      <c r="I225" s="174"/>
      <c r="J225" s="174"/>
      <c r="K225" s="174"/>
      <c r="L225" s="176"/>
      <c r="M225" s="176"/>
      <c r="N225" s="176"/>
      <c r="O225" s="176"/>
    </row>
    <row r="226" spans="1:15" ht="15">
      <c r="A226" s="119" t="s">
        <v>249</v>
      </c>
      <c r="B226" s="149">
        <v>1538</v>
      </c>
      <c r="C226" s="148">
        <v>0.04837999370871343</v>
      </c>
      <c r="D226" s="149">
        <v>222990645.58</v>
      </c>
      <c r="E226" s="148">
        <v>0.07291668049788039</v>
      </c>
      <c r="F226" s="174"/>
      <c r="G226" s="174"/>
      <c r="H226" s="174"/>
      <c r="I226" s="174"/>
      <c r="J226" s="174"/>
      <c r="K226" s="174"/>
      <c r="L226" s="176"/>
      <c r="M226" s="176"/>
      <c r="N226" s="176"/>
      <c r="O226" s="176"/>
    </row>
    <row r="227" spans="1:15" ht="15">
      <c r="A227" s="119" t="s">
        <v>250</v>
      </c>
      <c r="B227" s="149">
        <v>989</v>
      </c>
      <c r="C227" s="148">
        <v>0.031110412079270212</v>
      </c>
      <c r="D227" s="149">
        <v>139477435.51</v>
      </c>
      <c r="E227" s="148">
        <v>0.04560833292039471</v>
      </c>
      <c r="F227" s="174"/>
      <c r="G227" s="174"/>
      <c r="H227" s="174"/>
      <c r="I227" s="174"/>
      <c r="J227" s="174"/>
      <c r="K227" s="174"/>
      <c r="L227" s="176"/>
      <c r="M227" s="176"/>
      <c r="N227" s="176"/>
      <c r="O227" s="176"/>
    </row>
    <row r="228" spans="1:15" ht="15">
      <c r="A228" s="119" t="s">
        <v>251</v>
      </c>
      <c r="B228" s="149">
        <v>386</v>
      </c>
      <c r="C228" s="148">
        <v>0.012142183076439132</v>
      </c>
      <c r="D228" s="149">
        <v>51375229.02</v>
      </c>
      <c r="E228" s="148">
        <v>0.01679940945600258</v>
      </c>
      <c r="F228" s="174"/>
      <c r="G228" s="174"/>
      <c r="H228" s="174"/>
      <c r="I228" s="174"/>
      <c r="J228" s="174"/>
      <c r="K228" s="174"/>
      <c r="L228" s="176"/>
      <c r="M228" s="176"/>
      <c r="N228" s="176"/>
      <c r="O228" s="176"/>
    </row>
    <row r="229" spans="1:15" ht="15">
      <c r="A229" s="119" t="s">
        <v>252</v>
      </c>
      <c r="B229" s="149">
        <v>144</v>
      </c>
      <c r="C229" s="148">
        <v>0.004529726329034287</v>
      </c>
      <c r="D229" s="149">
        <v>22840275.24</v>
      </c>
      <c r="E229" s="148">
        <v>0.007468640883239367</v>
      </c>
      <c r="F229" s="174"/>
      <c r="G229" s="174"/>
      <c r="H229" s="174"/>
      <c r="I229" s="174"/>
      <c r="J229" s="174"/>
      <c r="K229" s="174"/>
      <c r="L229" s="176"/>
      <c r="M229" s="176"/>
      <c r="N229" s="176"/>
      <c r="O229" s="176"/>
    </row>
    <row r="230" spans="1:15" ht="15">
      <c r="A230" s="119" t="s">
        <v>253</v>
      </c>
      <c r="B230" s="149">
        <v>29</v>
      </c>
      <c r="C230" s="148">
        <v>0.0009122365523749606</v>
      </c>
      <c r="D230" s="149">
        <v>4063275.45</v>
      </c>
      <c r="E230" s="148">
        <v>0.0013286681017129827</v>
      </c>
      <c r="F230" s="174"/>
      <c r="G230" s="174"/>
      <c r="H230" s="174"/>
      <c r="I230" s="174"/>
      <c r="J230" s="174"/>
      <c r="K230" s="174"/>
      <c r="L230" s="176"/>
      <c r="M230" s="176"/>
      <c r="N230" s="176"/>
      <c r="O230" s="176"/>
    </row>
    <row r="231" spans="1:15" ht="15">
      <c r="A231" s="119" t="s">
        <v>254</v>
      </c>
      <c r="B231" s="149">
        <v>11</v>
      </c>
      <c r="C231" s="148">
        <v>0.00034602076124567473</v>
      </c>
      <c r="D231" s="149">
        <v>1544509.97</v>
      </c>
      <c r="E231" s="148">
        <v>0.0005050460287935134</v>
      </c>
      <c r="F231" s="174"/>
      <c r="G231" s="174"/>
      <c r="H231" s="174"/>
      <c r="I231" s="174"/>
      <c r="J231" s="174"/>
      <c r="K231" s="174"/>
      <c r="L231" s="176"/>
      <c r="M231" s="176"/>
      <c r="N231" s="176"/>
      <c r="O231" s="176"/>
    </row>
    <row r="232" spans="1:15" ht="15">
      <c r="A232" s="119" t="s">
        <v>255</v>
      </c>
      <c r="B232" s="149">
        <v>6</v>
      </c>
      <c r="C232" s="148">
        <v>0.0001887385970430953</v>
      </c>
      <c r="D232" s="149">
        <v>973093.89</v>
      </c>
      <c r="E232" s="148">
        <v>0.0003181962009528057</v>
      </c>
      <c r="F232" s="174"/>
      <c r="G232" s="174"/>
      <c r="H232" s="174"/>
      <c r="I232" s="174"/>
      <c r="J232" s="174"/>
      <c r="K232" s="174"/>
      <c r="L232" s="176"/>
      <c r="M232" s="176"/>
      <c r="N232" s="176"/>
      <c r="O232" s="176"/>
    </row>
    <row r="233" spans="1:15" ht="15">
      <c r="A233" s="119" t="s">
        <v>256</v>
      </c>
      <c r="B233" s="149">
        <v>3</v>
      </c>
      <c r="C233" s="148">
        <v>9.436929852154765E-05</v>
      </c>
      <c r="D233" s="149">
        <v>622805.97</v>
      </c>
      <c r="E233" s="148">
        <v>0.000203654031354289</v>
      </c>
      <c r="F233" s="174"/>
      <c r="G233" s="174"/>
      <c r="H233" s="174"/>
      <c r="I233" s="174"/>
      <c r="J233" s="174"/>
      <c r="K233" s="174"/>
      <c r="L233" s="176"/>
      <c r="M233" s="176"/>
      <c r="N233" s="176"/>
      <c r="O233" s="176"/>
    </row>
    <row r="234" spans="1:15" ht="15" hidden="1">
      <c r="A234" s="119" t="s">
        <v>140</v>
      </c>
      <c r="B234" s="149"/>
      <c r="C234" s="148">
        <v>0</v>
      </c>
      <c r="D234" s="150"/>
      <c r="E234" s="148">
        <v>0</v>
      </c>
      <c r="F234" s="174"/>
      <c r="G234" s="174"/>
      <c r="H234" s="174"/>
      <c r="I234" s="174"/>
      <c r="J234" s="174"/>
      <c r="K234" s="174"/>
      <c r="L234" s="176"/>
      <c r="M234" s="176"/>
      <c r="N234" s="176"/>
      <c r="O234" s="176"/>
    </row>
    <row r="235" spans="1:15" ht="18.75" thickBot="1">
      <c r="A235" s="188" t="s">
        <v>33</v>
      </c>
      <c r="B235" s="168">
        <v>31790</v>
      </c>
      <c r="C235" s="169">
        <v>1</v>
      </c>
      <c r="D235" s="189">
        <v>3058156845.0099993</v>
      </c>
      <c r="E235" s="169">
        <v>1.0000000000000002</v>
      </c>
      <c r="F235" s="174"/>
      <c r="G235" s="174"/>
      <c r="H235" s="174"/>
      <c r="I235" s="174"/>
      <c r="J235" s="174"/>
      <c r="K235" s="174"/>
      <c r="L235" s="176"/>
      <c r="M235" s="328"/>
      <c r="N235" s="176"/>
      <c r="O235" s="176"/>
    </row>
    <row r="236" spans="1:15" ht="17.25" thickBot="1" thickTop="1">
      <c r="A236" s="133"/>
      <c r="B236" s="172"/>
      <c r="C236" s="160"/>
      <c r="D236" s="190"/>
      <c r="E236" s="160"/>
      <c r="F236" s="174"/>
      <c r="G236" s="174"/>
      <c r="H236" s="174"/>
      <c r="I236" s="174"/>
      <c r="J236" s="174"/>
      <c r="K236" s="174"/>
      <c r="L236" s="176"/>
      <c r="M236" s="176"/>
      <c r="N236" s="176"/>
      <c r="O236" s="176"/>
    </row>
    <row r="237" spans="1:15" ht="15.75">
      <c r="A237" s="181" t="s">
        <v>103</v>
      </c>
      <c r="B237" s="163" t="s">
        <v>4</v>
      </c>
      <c r="C237" s="163" t="s">
        <v>92</v>
      </c>
      <c r="D237" s="163" t="s">
        <v>34</v>
      </c>
      <c r="E237" s="163" t="s">
        <v>93</v>
      </c>
      <c r="F237" s="174"/>
      <c r="G237" s="174"/>
      <c r="H237" s="174"/>
      <c r="I237" s="174"/>
      <c r="J237" s="174"/>
      <c r="K237" s="174"/>
      <c r="L237" s="176"/>
      <c r="M237" s="176"/>
      <c r="N237" s="176"/>
      <c r="O237" s="176"/>
    </row>
    <row r="238" spans="1:15" ht="15">
      <c r="A238" s="119" t="s">
        <v>258</v>
      </c>
      <c r="B238" s="149">
        <v>17342</v>
      </c>
      <c r="C238" s="148">
        <v>0.5455174583202265</v>
      </c>
      <c r="D238" s="149">
        <v>1044877729.0600001</v>
      </c>
      <c r="E238" s="148">
        <v>0.34166911051829435</v>
      </c>
      <c r="F238" s="174"/>
      <c r="G238" s="174"/>
      <c r="H238" s="174"/>
      <c r="I238" s="174"/>
      <c r="J238" s="174"/>
      <c r="K238" s="174"/>
      <c r="L238" s="176"/>
      <c r="M238" s="176"/>
      <c r="N238" s="176"/>
      <c r="O238" s="176"/>
    </row>
    <row r="239" spans="1:15" ht="15">
      <c r="A239" s="119" t="s">
        <v>243</v>
      </c>
      <c r="B239" s="149">
        <v>1551</v>
      </c>
      <c r="C239" s="148">
        <v>0.048788927335640137</v>
      </c>
      <c r="D239" s="149">
        <v>187087380.27</v>
      </c>
      <c r="E239" s="148">
        <v>0.06117651570921577</v>
      </c>
      <c r="F239" s="174"/>
      <c r="G239" s="174"/>
      <c r="H239" s="174"/>
      <c r="I239" s="174"/>
      <c r="J239" s="174"/>
      <c r="K239" s="174"/>
      <c r="L239" s="176"/>
      <c r="M239" s="176"/>
      <c r="N239" s="176"/>
      <c r="O239" s="176"/>
    </row>
    <row r="240" spans="1:15" ht="15">
      <c r="A240" s="119" t="s">
        <v>244</v>
      </c>
      <c r="B240" s="149">
        <v>1564</v>
      </c>
      <c r="C240" s="148">
        <v>0.04919786096256684</v>
      </c>
      <c r="D240" s="149">
        <v>200782750.98</v>
      </c>
      <c r="E240" s="148">
        <v>0.06565482450895792</v>
      </c>
      <c r="F240" s="174"/>
      <c r="G240" s="174"/>
      <c r="H240" s="174"/>
      <c r="I240" s="174"/>
      <c r="J240" s="174"/>
      <c r="K240" s="174"/>
      <c r="L240" s="176"/>
      <c r="M240" s="176"/>
      <c r="N240" s="176"/>
      <c r="O240" s="176"/>
    </row>
    <row r="241" spans="1:15" ht="15">
      <c r="A241" s="119" t="s">
        <v>245</v>
      </c>
      <c r="B241" s="149">
        <v>1774</v>
      </c>
      <c r="C241" s="148">
        <v>0.05580371185907518</v>
      </c>
      <c r="D241" s="149">
        <v>251541471.23</v>
      </c>
      <c r="E241" s="148">
        <v>0.08225263908240699</v>
      </c>
      <c r="F241" s="174"/>
      <c r="G241" s="174"/>
      <c r="H241" s="174"/>
      <c r="I241" s="174"/>
      <c r="J241" s="174"/>
      <c r="K241" s="174"/>
      <c r="L241" s="176"/>
      <c r="M241" s="176"/>
      <c r="N241" s="176"/>
      <c r="O241" s="176"/>
    </row>
    <row r="242" spans="1:15" ht="15">
      <c r="A242" s="119" t="s">
        <v>246</v>
      </c>
      <c r="B242" s="149">
        <v>2241</v>
      </c>
      <c r="C242" s="148">
        <v>0.0704938659955961</v>
      </c>
      <c r="D242" s="149">
        <v>341162551.1</v>
      </c>
      <c r="E242" s="148">
        <v>0.11155822555559096</v>
      </c>
      <c r="F242" s="174"/>
      <c r="G242" s="174"/>
      <c r="H242" s="174"/>
      <c r="I242" s="174"/>
      <c r="J242" s="174"/>
      <c r="K242" s="174"/>
      <c r="L242" s="176"/>
      <c r="M242" s="176"/>
      <c r="N242" s="176"/>
      <c r="O242" s="176"/>
    </row>
    <row r="243" spans="1:15" ht="15">
      <c r="A243" s="119" t="s">
        <v>247</v>
      </c>
      <c r="B243" s="149">
        <v>1916</v>
      </c>
      <c r="C243" s="148">
        <v>0.060270525322428437</v>
      </c>
      <c r="D243" s="149">
        <v>291704046.93</v>
      </c>
      <c r="E243" s="148">
        <v>0.0953855742899433</v>
      </c>
      <c r="F243" s="174"/>
      <c r="G243" s="174"/>
      <c r="H243" s="174"/>
      <c r="I243" s="174"/>
      <c r="J243" s="174"/>
      <c r="K243" s="174"/>
      <c r="L243" s="176"/>
      <c r="M243" s="176"/>
      <c r="N243" s="176"/>
      <c r="O243" s="176"/>
    </row>
    <row r="244" spans="1:15" ht="15">
      <c r="A244" s="119" t="s">
        <v>248</v>
      </c>
      <c r="B244" s="149">
        <v>1516</v>
      </c>
      <c r="C244" s="148">
        <v>0.047687952186222085</v>
      </c>
      <c r="D244" s="149">
        <v>217877813.34</v>
      </c>
      <c r="E244" s="148">
        <v>0.07124481325917328</v>
      </c>
      <c r="F244" s="174"/>
      <c r="G244" s="174"/>
      <c r="H244" s="174"/>
      <c r="I244" s="174"/>
      <c r="J244" s="174"/>
      <c r="K244" s="174"/>
      <c r="L244" s="176"/>
      <c r="M244" s="176"/>
      <c r="N244" s="176"/>
      <c r="O244" s="176"/>
    </row>
    <row r="245" spans="1:15" ht="15">
      <c r="A245" s="119" t="s">
        <v>249</v>
      </c>
      <c r="B245" s="149">
        <v>1268</v>
      </c>
      <c r="C245" s="148">
        <v>0.039886756841774146</v>
      </c>
      <c r="D245" s="149">
        <v>180441552.16</v>
      </c>
      <c r="E245" s="148">
        <v>0.05900336748732387</v>
      </c>
      <c r="F245" s="174"/>
      <c r="G245" s="174"/>
      <c r="H245" s="174"/>
      <c r="I245" s="174"/>
      <c r="J245" s="174"/>
      <c r="K245" s="174"/>
      <c r="L245" s="176"/>
      <c r="M245" s="176"/>
      <c r="N245" s="176"/>
      <c r="O245" s="176"/>
    </row>
    <row r="246" spans="1:15" ht="15">
      <c r="A246" s="119" t="s">
        <v>250</v>
      </c>
      <c r="B246" s="149">
        <v>870</v>
      </c>
      <c r="C246" s="148">
        <v>0.02736709657124882</v>
      </c>
      <c r="D246" s="149">
        <v>114183855.63</v>
      </c>
      <c r="E246" s="148">
        <v>0.037337475288853804</v>
      </c>
      <c r="F246" s="174"/>
      <c r="G246" s="174"/>
      <c r="H246" s="174"/>
      <c r="I246" s="174"/>
      <c r="J246" s="174"/>
      <c r="K246" s="174"/>
      <c r="L246" s="176"/>
      <c r="M246" s="176"/>
      <c r="N246" s="176"/>
      <c r="O246" s="176"/>
    </row>
    <row r="247" spans="1:15" ht="15">
      <c r="A247" s="119" t="s">
        <v>251</v>
      </c>
      <c r="B247" s="149">
        <v>587</v>
      </c>
      <c r="C247" s="148">
        <v>0.018464926077382825</v>
      </c>
      <c r="D247" s="149">
        <v>77384320.98</v>
      </c>
      <c r="E247" s="148">
        <v>0.025304235492783222</v>
      </c>
      <c r="F247" s="174"/>
      <c r="G247" s="174"/>
      <c r="H247" s="174"/>
      <c r="I247" s="174"/>
      <c r="J247" s="174"/>
      <c r="K247" s="174"/>
      <c r="L247" s="176"/>
      <c r="M247" s="176"/>
      <c r="N247" s="176"/>
      <c r="O247" s="176"/>
    </row>
    <row r="248" spans="1:15" ht="15">
      <c r="A248" s="119" t="s">
        <v>252</v>
      </c>
      <c r="B248" s="149">
        <v>451</v>
      </c>
      <c r="C248" s="148">
        <v>0.014186851211072665</v>
      </c>
      <c r="D248" s="149">
        <v>59256020.71</v>
      </c>
      <c r="E248" s="148">
        <v>0.019376383787080165</v>
      </c>
      <c r="F248" s="174"/>
      <c r="G248" s="174"/>
      <c r="H248" s="174"/>
      <c r="I248" s="174"/>
      <c r="J248" s="174"/>
      <c r="K248" s="174"/>
      <c r="L248" s="176"/>
      <c r="M248" s="176"/>
      <c r="N248" s="176"/>
      <c r="O248" s="176"/>
    </row>
    <row r="249" spans="1:15" ht="15">
      <c r="A249" s="119" t="s">
        <v>253</v>
      </c>
      <c r="B249" s="149">
        <v>343</v>
      </c>
      <c r="C249" s="148">
        <v>0.010789556464296949</v>
      </c>
      <c r="D249" s="149">
        <v>44267279.6</v>
      </c>
      <c r="E249" s="148">
        <v>0.014475150178196713</v>
      </c>
      <c r="F249" s="198"/>
      <c r="G249" s="174"/>
      <c r="H249" s="174"/>
      <c r="I249" s="174"/>
      <c r="J249" s="174"/>
      <c r="K249" s="174"/>
      <c r="L249" s="176"/>
      <c r="M249" s="176"/>
      <c r="N249" s="176"/>
      <c r="O249" s="176"/>
    </row>
    <row r="250" spans="1:15" ht="15">
      <c r="A250" s="119" t="s">
        <v>254</v>
      </c>
      <c r="B250" s="149">
        <v>202</v>
      </c>
      <c r="C250" s="148">
        <v>0.006354199433784209</v>
      </c>
      <c r="D250" s="149">
        <v>25366985.44</v>
      </c>
      <c r="E250" s="148">
        <v>0.008294860834685884</v>
      </c>
      <c r="F250" s="174"/>
      <c r="G250" s="174"/>
      <c r="H250" s="174"/>
      <c r="I250" s="174"/>
      <c r="J250" s="174"/>
      <c r="K250" s="174"/>
      <c r="L250" s="176"/>
      <c r="M250" s="176"/>
      <c r="N250" s="176"/>
      <c r="O250" s="176"/>
    </row>
    <row r="251" spans="1:15" ht="15">
      <c r="A251" s="119" t="s">
        <v>255</v>
      </c>
      <c r="B251" s="149">
        <v>150</v>
      </c>
      <c r="C251" s="148">
        <v>0.004718464926077383</v>
      </c>
      <c r="D251" s="149">
        <v>19685628.25</v>
      </c>
      <c r="E251" s="148">
        <v>0.00643708915130402</v>
      </c>
      <c r="F251" s="174"/>
      <c r="G251" s="174"/>
      <c r="H251" s="174"/>
      <c r="I251" s="174"/>
      <c r="J251" s="174"/>
      <c r="K251" s="183"/>
      <c r="L251" s="176"/>
      <c r="M251" s="176"/>
      <c r="N251" s="176"/>
      <c r="O251" s="176"/>
    </row>
    <row r="252" spans="1:15" ht="15">
      <c r="A252" s="119" t="s">
        <v>256</v>
      </c>
      <c r="B252" s="149">
        <v>15</v>
      </c>
      <c r="C252" s="148">
        <v>0.0004718464926077383</v>
      </c>
      <c r="D252" s="149">
        <v>2537459.33</v>
      </c>
      <c r="E252" s="148">
        <v>0.0008297348561897265</v>
      </c>
      <c r="F252" s="174"/>
      <c r="G252" s="174"/>
      <c r="H252" s="174"/>
      <c r="I252" s="174"/>
      <c r="J252" s="174"/>
      <c r="K252" s="174"/>
      <c r="L252" s="176"/>
      <c r="M252" s="176"/>
      <c r="N252" s="176"/>
      <c r="O252" s="176"/>
    </row>
    <row r="253" spans="1:15" ht="15" hidden="1">
      <c r="A253" s="119" t="s">
        <v>138</v>
      </c>
      <c r="B253" s="149">
        <v>0</v>
      </c>
      <c r="C253" s="148">
        <v>0</v>
      </c>
      <c r="D253" s="282"/>
      <c r="E253" s="148">
        <v>0</v>
      </c>
      <c r="F253" s="174"/>
      <c r="G253" s="174"/>
      <c r="H253" s="174"/>
      <c r="I253" s="174"/>
      <c r="J253" s="174"/>
      <c r="K253" s="174"/>
      <c r="L253" s="176"/>
      <c r="M253" s="176"/>
      <c r="N253" s="176"/>
      <c r="O253" s="176"/>
    </row>
    <row r="254" spans="1:15" ht="16.5" thickBot="1">
      <c r="A254" s="188" t="s">
        <v>33</v>
      </c>
      <c r="B254" s="168">
        <v>31790</v>
      </c>
      <c r="C254" s="169">
        <v>1</v>
      </c>
      <c r="D254" s="189">
        <v>3058156845.01</v>
      </c>
      <c r="E254" s="169">
        <v>1</v>
      </c>
      <c r="F254" s="174"/>
      <c r="G254" s="174"/>
      <c r="H254" s="174"/>
      <c r="I254" s="174"/>
      <c r="J254" s="183"/>
      <c r="K254" s="174"/>
      <c r="L254" s="176"/>
      <c r="M254" s="176"/>
      <c r="N254" s="176"/>
      <c r="O254" s="176"/>
    </row>
    <row r="255" spans="1:15" ht="16.5" thickBot="1" thickTop="1">
      <c r="A255" s="114"/>
      <c r="B255" s="114"/>
      <c r="C255" s="142"/>
      <c r="D255" s="191"/>
      <c r="E255" s="174"/>
      <c r="F255" s="174"/>
      <c r="G255" s="174"/>
      <c r="H255" s="174"/>
      <c r="I255" s="174"/>
      <c r="J255" s="174"/>
      <c r="K255" s="174"/>
      <c r="L255" s="176"/>
      <c r="M255" s="176"/>
      <c r="N255" s="176"/>
      <c r="O255" s="176"/>
    </row>
    <row r="256" spans="1:15" ht="15.75">
      <c r="A256" s="181" t="s">
        <v>319</v>
      </c>
      <c r="B256" s="163" t="s">
        <v>4</v>
      </c>
      <c r="C256" s="163" t="s">
        <v>208</v>
      </c>
      <c r="D256" s="163" t="s">
        <v>209</v>
      </c>
      <c r="E256" s="163" t="s">
        <v>210</v>
      </c>
      <c r="F256" s="174"/>
      <c r="G256" s="174"/>
      <c r="H256" s="174"/>
      <c r="I256" s="174"/>
      <c r="J256" s="174"/>
      <c r="K256" s="174"/>
      <c r="L256" s="176"/>
      <c r="M256" s="176"/>
      <c r="N256" s="176"/>
      <c r="O256" s="176"/>
    </row>
    <row r="257" spans="1:15" ht="15">
      <c r="A257" s="119" t="s">
        <v>284</v>
      </c>
      <c r="B257" s="149">
        <v>882</v>
      </c>
      <c r="C257" s="148">
        <v>0.027744573765335012</v>
      </c>
      <c r="D257" s="149">
        <v>1546532.8699999999</v>
      </c>
      <c r="E257" s="148">
        <v>0.0005057075056576907</v>
      </c>
      <c r="F257" s="174"/>
      <c r="G257" s="174"/>
      <c r="H257" s="174"/>
      <c r="I257" s="174"/>
      <c r="J257" s="174"/>
      <c r="K257" s="174"/>
      <c r="L257" s="176"/>
      <c r="M257" s="176"/>
      <c r="N257" s="176"/>
      <c r="O257" s="176"/>
    </row>
    <row r="258" spans="1:15" ht="15">
      <c r="A258" s="119" t="s">
        <v>285</v>
      </c>
      <c r="B258" s="149">
        <v>617</v>
      </c>
      <c r="C258" s="148">
        <v>0.0194086190625983</v>
      </c>
      <c r="D258" s="149">
        <v>4629372.55</v>
      </c>
      <c r="E258" s="148">
        <v>0.001513778653162854</v>
      </c>
      <c r="F258" s="174"/>
      <c r="G258" s="174"/>
      <c r="H258" s="174"/>
      <c r="I258" s="174"/>
      <c r="J258" s="174"/>
      <c r="K258" s="174"/>
      <c r="L258" s="176"/>
      <c r="M258" s="176"/>
      <c r="N258" s="176"/>
      <c r="O258" s="176"/>
    </row>
    <row r="259" spans="1:15" ht="15">
      <c r="A259" s="119" t="s">
        <v>286</v>
      </c>
      <c r="B259" s="149">
        <v>2778</v>
      </c>
      <c r="C259" s="148">
        <v>0.08738597043095313</v>
      </c>
      <c r="D259" s="149">
        <v>50382097.31</v>
      </c>
      <c r="E259" s="148">
        <v>0.016474661001187225</v>
      </c>
      <c r="F259" s="174"/>
      <c r="G259" s="174"/>
      <c r="H259" s="174"/>
      <c r="I259" s="174"/>
      <c r="J259" s="174"/>
      <c r="K259" s="174"/>
      <c r="L259" s="176"/>
      <c r="M259" s="176"/>
      <c r="N259" s="176"/>
      <c r="O259" s="176"/>
    </row>
    <row r="260" spans="1:15" ht="15">
      <c r="A260" s="119" t="s">
        <v>287</v>
      </c>
      <c r="B260" s="149">
        <v>5595</v>
      </c>
      <c r="C260" s="148">
        <v>0.17599874174268637</v>
      </c>
      <c r="D260" s="149">
        <v>209327266.54</v>
      </c>
      <c r="E260" s="148">
        <v>0.06844883279337347</v>
      </c>
      <c r="F260" s="174"/>
      <c r="G260" s="174"/>
      <c r="H260" s="174"/>
      <c r="I260" s="174"/>
      <c r="J260" s="174"/>
      <c r="K260" s="174"/>
      <c r="L260" s="176"/>
      <c r="M260" s="176"/>
      <c r="N260" s="176"/>
      <c r="O260" s="176"/>
    </row>
    <row r="261" spans="1:15" ht="15">
      <c r="A261" s="119" t="s">
        <v>288</v>
      </c>
      <c r="B261" s="149">
        <v>5286</v>
      </c>
      <c r="C261" s="148">
        <v>0.16627870399496697</v>
      </c>
      <c r="D261" s="149">
        <v>329484344.32</v>
      </c>
      <c r="E261" s="148">
        <v>0.10773951795756331</v>
      </c>
      <c r="F261" s="174"/>
      <c r="G261" s="174"/>
      <c r="H261" s="174"/>
      <c r="I261" s="174"/>
      <c r="J261" s="174"/>
      <c r="K261" s="174"/>
      <c r="L261" s="176"/>
      <c r="M261" s="176"/>
      <c r="N261" s="176"/>
      <c r="O261" s="176"/>
    </row>
    <row r="262" spans="1:15" ht="15">
      <c r="A262" s="119" t="s">
        <v>289</v>
      </c>
      <c r="B262" s="149">
        <v>4721</v>
      </c>
      <c r="C262" s="148">
        <v>0.1485058194400755</v>
      </c>
      <c r="D262" s="149">
        <v>411497276.77</v>
      </c>
      <c r="E262" s="148">
        <v>0.1345572832346519</v>
      </c>
      <c r="F262" s="174"/>
      <c r="G262" s="174"/>
      <c r="H262" s="174"/>
      <c r="I262" s="174"/>
      <c r="J262" s="174"/>
      <c r="K262" s="174"/>
      <c r="L262" s="176"/>
      <c r="M262" s="176"/>
      <c r="N262" s="176"/>
      <c r="O262" s="176"/>
    </row>
    <row r="263" spans="1:15" ht="15">
      <c r="A263" s="119" t="s">
        <v>290</v>
      </c>
      <c r="B263" s="149">
        <v>6371</v>
      </c>
      <c r="C263" s="148">
        <v>0.20040893362692672</v>
      </c>
      <c r="D263" s="149">
        <v>778583889.64</v>
      </c>
      <c r="E263" s="148">
        <v>0.2545925304355847</v>
      </c>
      <c r="F263" s="174"/>
      <c r="G263" s="174"/>
      <c r="H263" s="174"/>
      <c r="I263" s="174"/>
      <c r="J263" s="174"/>
      <c r="K263" s="174"/>
      <c r="L263" s="176"/>
      <c r="M263" s="176"/>
      <c r="N263" s="176"/>
      <c r="O263" s="176"/>
    </row>
    <row r="264" spans="1:15" ht="15">
      <c r="A264" s="119" t="s">
        <v>291</v>
      </c>
      <c r="B264" s="149">
        <v>2881</v>
      </c>
      <c r="C264" s="148">
        <v>0.09062598301352627</v>
      </c>
      <c r="D264" s="149">
        <v>494948513.29</v>
      </c>
      <c r="E264" s="148">
        <v>0.16184536581163536</v>
      </c>
      <c r="F264" s="174"/>
      <c r="G264" s="174"/>
      <c r="H264" s="174"/>
      <c r="I264" s="174"/>
      <c r="J264" s="174"/>
      <c r="K264" s="174"/>
      <c r="L264" s="176"/>
      <c r="M264" s="176"/>
      <c r="N264" s="176"/>
      <c r="O264" s="176"/>
    </row>
    <row r="265" spans="1:15" ht="15">
      <c r="A265" s="119" t="s">
        <v>292</v>
      </c>
      <c r="B265" s="149">
        <v>1244</v>
      </c>
      <c r="C265" s="148">
        <v>0.03913180245360176</v>
      </c>
      <c r="D265" s="149">
        <v>276086807.49</v>
      </c>
      <c r="E265" s="148">
        <v>0.09027882528016554</v>
      </c>
      <c r="F265" s="174"/>
      <c r="G265" s="174"/>
      <c r="H265" s="174"/>
      <c r="I265" s="174"/>
      <c r="J265" s="174"/>
      <c r="K265" s="174"/>
      <c r="L265" s="176"/>
      <c r="M265" s="176"/>
      <c r="N265" s="176"/>
      <c r="O265" s="176"/>
    </row>
    <row r="266" spans="1:15" ht="15">
      <c r="A266" s="119" t="s">
        <v>293</v>
      </c>
      <c r="B266" s="149">
        <v>587</v>
      </c>
      <c r="C266" s="148">
        <v>0.018464926077382825</v>
      </c>
      <c r="D266" s="149">
        <v>160149302.36</v>
      </c>
      <c r="E266" s="148">
        <v>0.05236791651851211</v>
      </c>
      <c r="F266" s="174"/>
      <c r="G266" s="174"/>
      <c r="H266" s="174"/>
      <c r="I266" s="174"/>
      <c r="J266" s="174"/>
      <c r="K266" s="174"/>
      <c r="L266" s="176"/>
      <c r="M266" s="176"/>
      <c r="N266" s="176"/>
      <c r="O266" s="176"/>
    </row>
    <row r="267" spans="1:15" ht="15">
      <c r="A267" s="119" t="s">
        <v>294</v>
      </c>
      <c r="B267" s="149">
        <v>325</v>
      </c>
      <c r="C267" s="148">
        <v>0.010223340673167663</v>
      </c>
      <c r="D267" s="149">
        <v>104969127.31</v>
      </c>
      <c r="E267" s="148">
        <v>0.034324311220753224</v>
      </c>
      <c r="F267" s="174"/>
      <c r="G267" s="174"/>
      <c r="H267" s="174"/>
      <c r="I267" s="174"/>
      <c r="J267" s="174"/>
      <c r="K267" s="174"/>
      <c r="L267" s="176"/>
      <c r="M267" s="176"/>
      <c r="N267" s="176"/>
      <c r="O267" s="176"/>
    </row>
    <row r="268" spans="1:15" ht="15">
      <c r="A268" s="119" t="s">
        <v>295</v>
      </c>
      <c r="B268" s="149">
        <v>175</v>
      </c>
      <c r="C268" s="148">
        <v>0.00550487574709028</v>
      </c>
      <c r="D268" s="149">
        <v>64995200.57</v>
      </c>
      <c r="E268" s="148">
        <v>0.02125306315666994</v>
      </c>
      <c r="F268" s="174"/>
      <c r="G268" s="174"/>
      <c r="H268" s="174"/>
      <c r="I268" s="174"/>
      <c r="J268" s="174"/>
      <c r="K268" s="174"/>
      <c r="L268" s="176"/>
      <c r="M268" s="176"/>
      <c r="N268" s="176"/>
      <c r="O268" s="176"/>
    </row>
    <row r="269" spans="1:15" ht="15">
      <c r="A269" s="119" t="s">
        <v>296</v>
      </c>
      <c r="B269" s="149">
        <v>104</v>
      </c>
      <c r="C269" s="148">
        <v>0.003271469015413652</v>
      </c>
      <c r="D269" s="149">
        <v>44113428.19</v>
      </c>
      <c r="E269" s="148">
        <v>0.01442484163687679</v>
      </c>
      <c r="F269" s="174"/>
      <c r="G269" s="174"/>
      <c r="H269" s="174"/>
      <c r="I269" s="174"/>
      <c r="J269" s="174"/>
      <c r="K269" s="174"/>
      <c r="L269" s="176"/>
      <c r="M269" s="176"/>
      <c r="N269" s="176"/>
      <c r="O269" s="176"/>
    </row>
    <row r="270" spans="1:15" ht="15">
      <c r="A270" s="119" t="s">
        <v>297</v>
      </c>
      <c r="B270" s="149">
        <v>66</v>
      </c>
      <c r="C270" s="148">
        <v>0.0020761245674740486</v>
      </c>
      <c r="D270" s="149">
        <v>31248284.23</v>
      </c>
      <c r="E270" s="148">
        <v>0.010218012290961429</v>
      </c>
      <c r="F270" s="174"/>
      <c r="G270" s="174"/>
      <c r="H270" s="174"/>
      <c r="I270" s="174"/>
      <c r="J270" s="174"/>
      <c r="K270" s="174"/>
      <c r="L270" s="176"/>
      <c r="M270" s="176"/>
      <c r="N270" s="176"/>
      <c r="O270" s="176"/>
    </row>
    <row r="271" spans="1:15" ht="15">
      <c r="A271" s="119" t="s">
        <v>298</v>
      </c>
      <c r="B271" s="149">
        <v>87</v>
      </c>
      <c r="C271" s="148">
        <v>0.002736709657124882</v>
      </c>
      <c r="D271" s="149">
        <v>47492209.77</v>
      </c>
      <c r="E271" s="148">
        <v>0.015529684112668432</v>
      </c>
      <c r="F271" s="174"/>
      <c r="G271" s="174"/>
      <c r="H271" s="174"/>
      <c r="I271" s="174"/>
      <c r="J271" s="174"/>
      <c r="K271" s="174"/>
      <c r="L271" s="176"/>
      <c r="M271" s="176"/>
      <c r="N271" s="176"/>
      <c r="O271" s="176"/>
    </row>
    <row r="272" spans="1:15" ht="15">
      <c r="A272" s="119" t="s">
        <v>299</v>
      </c>
      <c r="B272" s="149">
        <v>49</v>
      </c>
      <c r="C272" s="148">
        <v>0.0015413652091852783</v>
      </c>
      <c r="D272" s="149">
        <v>31344741.95</v>
      </c>
      <c r="E272" s="148">
        <v>0.01024955342010835</v>
      </c>
      <c r="F272" s="174"/>
      <c r="G272" s="174"/>
      <c r="H272" s="174"/>
      <c r="I272" s="174"/>
      <c r="J272" s="174"/>
      <c r="K272" s="174"/>
      <c r="L272" s="176"/>
      <c r="M272" s="176"/>
      <c r="N272" s="176"/>
      <c r="O272" s="176"/>
    </row>
    <row r="273" spans="1:15" ht="15">
      <c r="A273" s="119" t="s">
        <v>300</v>
      </c>
      <c r="B273" s="149">
        <v>14</v>
      </c>
      <c r="C273" s="148">
        <v>0.0004403900597672224</v>
      </c>
      <c r="D273" s="149">
        <v>10356830.77</v>
      </c>
      <c r="E273" s="148">
        <v>0.0033866251127371906</v>
      </c>
      <c r="F273" s="174"/>
      <c r="G273" s="174"/>
      <c r="H273" s="174"/>
      <c r="I273" s="174"/>
      <c r="J273" s="174"/>
      <c r="K273" s="174"/>
      <c r="L273" s="176"/>
      <c r="M273" s="176"/>
      <c r="N273" s="176"/>
      <c r="O273" s="176"/>
    </row>
    <row r="274" spans="1:15" ht="15">
      <c r="A274" s="119" t="s">
        <v>301</v>
      </c>
      <c r="B274" s="149">
        <v>6</v>
      </c>
      <c r="C274" s="148">
        <v>0.0001887385970430953</v>
      </c>
      <c r="D274" s="149">
        <v>5060763.61</v>
      </c>
      <c r="E274" s="148">
        <v>0.0016548410910505321</v>
      </c>
      <c r="F274" s="174"/>
      <c r="G274" s="174"/>
      <c r="H274" s="174"/>
      <c r="I274" s="174"/>
      <c r="J274" s="174"/>
      <c r="K274" s="174"/>
      <c r="L274" s="176"/>
      <c r="M274" s="176"/>
      <c r="N274" s="176"/>
      <c r="O274" s="176"/>
    </row>
    <row r="275" spans="1:15" ht="15">
      <c r="A275" s="119" t="s">
        <v>302</v>
      </c>
      <c r="B275" s="149">
        <v>2</v>
      </c>
      <c r="C275" s="148">
        <v>6.291286568103177E-05</v>
      </c>
      <c r="D275" s="149">
        <v>1940855.47</v>
      </c>
      <c r="E275" s="148">
        <v>0.0006346487666801321</v>
      </c>
      <c r="F275" s="174"/>
      <c r="G275" s="174"/>
      <c r="H275" s="174"/>
      <c r="I275" s="174"/>
      <c r="J275" s="174"/>
      <c r="K275" s="174"/>
      <c r="L275" s="176"/>
      <c r="M275" s="176"/>
      <c r="N275" s="176"/>
      <c r="O275" s="176"/>
    </row>
    <row r="276" spans="1:15" ht="15">
      <c r="A276" s="119" t="s">
        <v>303</v>
      </c>
      <c r="B276" s="149">
        <v>0</v>
      </c>
      <c r="C276" s="148">
        <v>0</v>
      </c>
      <c r="D276" s="149">
        <v>0</v>
      </c>
      <c r="E276" s="148">
        <v>0</v>
      </c>
      <c r="F276" s="174"/>
      <c r="G276" s="174"/>
      <c r="H276" s="174"/>
      <c r="I276" s="174"/>
      <c r="J276" s="174"/>
      <c r="K276" s="174"/>
      <c r="L276" s="176"/>
      <c r="M276" s="176"/>
      <c r="N276" s="176"/>
      <c r="O276" s="176"/>
    </row>
    <row r="277" spans="1:15" ht="16.5" thickBot="1">
      <c r="A277" s="188" t="s">
        <v>33</v>
      </c>
      <c r="B277" s="168">
        <v>31790</v>
      </c>
      <c r="C277" s="169">
        <v>0.9999999999999999</v>
      </c>
      <c r="D277" s="189">
        <v>3058156845.0099998</v>
      </c>
      <c r="E277" s="169">
        <v>1.0000000000000002</v>
      </c>
      <c r="F277" s="174"/>
      <c r="G277" s="174"/>
      <c r="H277" s="174"/>
      <c r="I277" s="174"/>
      <c r="J277" s="174"/>
      <c r="K277" s="174"/>
      <c r="L277" s="176"/>
      <c r="M277" s="176"/>
      <c r="N277" s="176"/>
      <c r="O277" s="176"/>
    </row>
    <row r="278" spans="1:15" ht="17.25" thickBot="1" thickTop="1">
      <c r="A278" s="133"/>
      <c r="B278" s="172"/>
      <c r="C278" s="160"/>
      <c r="D278" s="190"/>
      <c r="E278" s="160"/>
      <c r="F278" s="174"/>
      <c r="G278" s="174"/>
      <c r="H278" s="174"/>
      <c r="I278" s="174"/>
      <c r="J278" s="174"/>
      <c r="K278" s="174"/>
      <c r="L278" s="176"/>
      <c r="M278" s="176"/>
      <c r="N278" s="176"/>
      <c r="O278" s="176"/>
    </row>
    <row r="279" spans="1:15" ht="15.75">
      <c r="A279" s="181" t="s">
        <v>37</v>
      </c>
      <c r="B279" s="163" t="s">
        <v>4</v>
      </c>
      <c r="C279" s="163" t="s">
        <v>92</v>
      </c>
      <c r="D279" s="163" t="s">
        <v>34</v>
      </c>
      <c r="E279" s="163" t="s">
        <v>93</v>
      </c>
      <c r="F279" s="174"/>
      <c r="G279" s="174"/>
      <c r="H279" s="174"/>
      <c r="I279" s="174"/>
      <c r="J279" s="174"/>
      <c r="K279" s="174"/>
      <c r="L279" s="176"/>
      <c r="M279" s="176"/>
      <c r="N279" s="176"/>
      <c r="O279" s="176"/>
    </row>
    <row r="280" spans="1:15" ht="15">
      <c r="A280" s="119" t="s">
        <v>38</v>
      </c>
      <c r="B280" s="149">
        <v>874</v>
      </c>
      <c r="C280" s="148">
        <v>0.027492922302610884</v>
      </c>
      <c r="D280" s="149">
        <v>89690756.53</v>
      </c>
      <c r="E280" s="148">
        <v>0.029328370347109105</v>
      </c>
      <c r="F280" s="174"/>
      <c r="G280" s="174"/>
      <c r="H280" s="174"/>
      <c r="I280" s="174"/>
      <c r="J280" s="174"/>
      <c r="K280" s="174"/>
      <c r="L280" s="176"/>
      <c r="M280" s="176"/>
      <c r="N280" s="176"/>
      <c r="O280" s="176"/>
    </row>
    <row r="281" spans="1:15" ht="15">
      <c r="A281" s="119" t="s">
        <v>39</v>
      </c>
      <c r="B281" s="149">
        <v>1473</v>
      </c>
      <c r="C281" s="148">
        <v>0.0463353255740799</v>
      </c>
      <c r="D281" s="149">
        <v>148950086.69</v>
      </c>
      <c r="E281" s="148">
        <v>0.04870583630563035</v>
      </c>
      <c r="F281" s="174"/>
      <c r="G281" s="174"/>
      <c r="H281" s="174"/>
      <c r="I281" s="174"/>
      <c r="J281" s="174"/>
      <c r="K281" s="174"/>
      <c r="L281" s="176"/>
      <c r="M281" s="176"/>
      <c r="N281" s="176"/>
      <c r="O281" s="176"/>
    </row>
    <row r="282" spans="1:15" ht="15">
      <c r="A282" s="119" t="s">
        <v>40</v>
      </c>
      <c r="B282" s="149">
        <v>2134</v>
      </c>
      <c r="C282" s="148">
        <v>0.0671280276816609</v>
      </c>
      <c r="D282" s="149">
        <v>366419540.36999995</v>
      </c>
      <c r="E282" s="148">
        <v>0.11981711826451526</v>
      </c>
      <c r="F282" s="174"/>
      <c r="G282" s="174"/>
      <c r="H282" s="174"/>
      <c r="I282" s="174"/>
      <c r="J282" s="174"/>
      <c r="K282" s="174"/>
      <c r="L282" s="176"/>
      <c r="M282" s="176"/>
      <c r="N282" s="176"/>
      <c r="O282" s="176"/>
    </row>
    <row r="283" spans="1:15" ht="15">
      <c r="A283" s="119" t="s">
        <v>41</v>
      </c>
      <c r="B283" s="149">
        <v>118</v>
      </c>
      <c r="C283" s="148">
        <v>0.0037118590751808746</v>
      </c>
      <c r="D283" s="149">
        <v>10251236.01</v>
      </c>
      <c r="E283" s="148">
        <v>0.003352096223163623</v>
      </c>
      <c r="F283" s="174"/>
      <c r="G283" s="174"/>
      <c r="H283" s="174"/>
      <c r="I283" s="174"/>
      <c r="J283" s="174"/>
      <c r="K283" s="174"/>
      <c r="L283" s="176"/>
      <c r="M283" s="176"/>
      <c r="N283" s="176"/>
      <c r="O283" s="176"/>
    </row>
    <row r="284" spans="1:15" ht="15">
      <c r="A284" s="119" t="s">
        <v>42</v>
      </c>
      <c r="B284" s="149">
        <v>1992</v>
      </c>
      <c r="C284" s="148">
        <v>0.06266121421830764</v>
      </c>
      <c r="D284" s="149">
        <v>155452943.94</v>
      </c>
      <c r="E284" s="148">
        <v>0.05083223386454259</v>
      </c>
      <c r="F284" s="174"/>
      <c r="G284" s="174"/>
      <c r="H284" s="174"/>
      <c r="I284" s="174"/>
      <c r="J284" s="174"/>
      <c r="K284" s="174"/>
      <c r="L284" s="176"/>
      <c r="M284" s="176"/>
      <c r="N284" s="176"/>
      <c r="O284" s="176"/>
    </row>
    <row r="285" spans="1:15" ht="15">
      <c r="A285" s="119" t="s">
        <v>43</v>
      </c>
      <c r="B285" s="149">
        <v>5390</v>
      </c>
      <c r="C285" s="148">
        <v>0.1695501730103806</v>
      </c>
      <c r="D285" s="149">
        <v>446810825.87</v>
      </c>
      <c r="E285" s="148">
        <v>0.1461046141564198</v>
      </c>
      <c r="F285" s="174"/>
      <c r="G285" s="174"/>
      <c r="H285" s="174"/>
      <c r="I285" s="174"/>
      <c r="J285" s="174"/>
      <c r="K285" s="174"/>
      <c r="L285" s="176"/>
      <c r="M285" s="176"/>
      <c r="N285" s="176"/>
      <c r="O285" s="176"/>
    </row>
    <row r="286" spans="1:15" ht="15">
      <c r="A286" s="119" t="s">
        <v>44</v>
      </c>
      <c r="B286" s="149">
        <v>3777</v>
      </c>
      <c r="C286" s="148">
        <v>0.1188109468386285</v>
      </c>
      <c r="D286" s="149">
        <v>310050188.84999996</v>
      </c>
      <c r="E286" s="148">
        <v>0.1013846589836978</v>
      </c>
      <c r="F286" s="174"/>
      <c r="G286" s="174"/>
      <c r="H286" s="174"/>
      <c r="I286" s="174"/>
      <c r="J286" s="174"/>
      <c r="K286" s="174"/>
      <c r="L286" s="176"/>
      <c r="M286" s="176"/>
      <c r="N286" s="176"/>
      <c r="O286" s="176"/>
    </row>
    <row r="287" spans="1:15" ht="15">
      <c r="A287" s="119" t="s">
        <v>260</v>
      </c>
      <c r="B287" s="149">
        <v>3475</v>
      </c>
      <c r="C287" s="148">
        <v>0.1093111041207927</v>
      </c>
      <c r="D287" s="149">
        <v>476612494.64</v>
      </c>
      <c r="E287" s="148">
        <v>0.15584959136994217</v>
      </c>
      <c r="F287" s="174"/>
      <c r="G287" s="174"/>
      <c r="H287" s="174"/>
      <c r="I287" s="174"/>
      <c r="J287" s="174"/>
      <c r="K287" s="174"/>
      <c r="L287" s="176"/>
      <c r="M287" s="176"/>
      <c r="N287" s="176"/>
      <c r="O287" s="176"/>
    </row>
    <row r="288" spans="1:15" ht="15">
      <c r="A288" s="119" t="s">
        <v>46</v>
      </c>
      <c r="B288" s="149">
        <v>1486</v>
      </c>
      <c r="C288" s="148">
        <v>0.046744259201006604</v>
      </c>
      <c r="D288" s="149">
        <v>157897703.83</v>
      </c>
      <c r="E288" s="148">
        <v>0.05163165652789915</v>
      </c>
      <c r="F288" s="174"/>
      <c r="G288" s="174"/>
      <c r="H288" s="174"/>
      <c r="I288" s="174"/>
      <c r="J288" s="174"/>
      <c r="K288" s="174"/>
      <c r="L288" s="176"/>
      <c r="M288" s="176"/>
      <c r="N288" s="176"/>
      <c r="O288" s="176"/>
    </row>
    <row r="289" spans="1:15" ht="15">
      <c r="A289" s="119" t="s">
        <v>47</v>
      </c>
      <c r="B289" s="149">
        <v>1420</v>
      </c>
      <c r="C289" s="148">
        <v>0.04466813463353256</v>
      </c>
      <c r="D289" s="149">
        <v>118494743.93</v>
      </c>
      <c r="E289" s="148">
        <v>0.038747111392716214</v>
      </c>
      <c r="F289" s="174"/>
      <c r="G289" s="174"/>
      <c r="H289" s="174"/>
      <c r="I289" s="174"/>
      <c r="J289" s="174"/>
      <c r="K289" s="174"/>
      <c r="L289" s="176"/>
      <c r="M289" s="176"/>
      <c r="N289" s="176"/>
      <c r="O289" s="176"/>
    </row>
    <row r="290" spans="1:15" ht="15">
      <c r="A290" s="119" t="s">
        <v>48</v>
      </c>
      <c r="B290" s="149">
        <v>1633</v>
      </c>
      <c r="C290" s="148">
        <v>0.05136835482856244</v>
      </c>
      <c r="D290" s="149">
        <v>165542724.85</v>
      </c>
      <c r="E290" s="148">
        <v>0.05413153518274133</v>
      </c>
      <c r="F290" s="174"/>
      <c r="G290" s="174"/>
      <c r="H290" s="174"/>
      <c r="I290" s="174"/>
      <c r="J290" s="174"/>
      <c r="K290" s="174"/>
      <c r="L290" s="176"/>
      <c r="M290" s="176"/>
      <c r="N290" s="176"/>
      <c r="O290" s="176"/>
    </row>
    <row r="291" spans="1:15" ht="15">
      <c r="A291" s="119" t="s">
        <v>190</v>
      </c>
      <c r="B291" s="149">
        <v>8018</v>
      </c>
      <c r="C291" s="148">
        <v>0.2522176785152564</v>
      </c>
      <c r="D291" s="149">
        <v>611983599.5</v>
      </c>
      <c r="E291" s="148">
        <v>0.20011517738162282</v>
      </c>
      <c r="F291" s="174"/>
      <c r="G291" s="174"/>
      <c r="H291" s="174"/>
      <c r="I291" s="174"/>
      <c r="J291" s="174"/>
      <c r="K291" s="192"/>
      <c r="L291" s="176"/>
      <c r="M291" s="176"/>
      <c r="N291" s="176"/>
      <c r="O291" s="176"/>
    </row>
    <row r="292" spans="1:15" ht="15">
      <c r="A292" s="295" t="s">
        <v>94</v>
      </c>
      <c r="B292" s="149">
        <v>0</v>
      </c>
      <c r="C292" s="148">
        <v>0</v>
      </c>
      <c r="D292" s="149">
        <v>0</v>
      </c>
      <c r="E292" s="148">
        <v>0</v>
      </c>
      <c r="F292" s="174"/>
      <c r="G292" s="174"/>
      <c r="H292" s="174"/>
      <c r="I292" s="174"/>
      <c r="J292" s="174"/>
      <c r="K292" s="174"/>
      <c r="L292" s="176"/>
      <c r="M292" s="176"/>
      <c r="N292" s="176"/>
      <c r="O292" s="176"/>
    </row>
    <row r="293" spans="1:15" ht="16.5" thickBot="1">
      <c r="A293" s="188" t="s">
        <v>33</v>
      </c>
      <c r="B293" s="168">
        <v>31790</v>
      </c>
      <c r="C293" s="169">
        <v>1</v>
      </c>
      <c r="D293" s="189">
        <v>3058156845.0099993</v>
      </c>
      <c r="E293" s="169">
        <v>1.0000000000000002</v>
      </c>
      <c r="F293" s="193"/>
      <c r="G293" s="174"/>
      <c r="H293" s="174"/>
      <c r="I293" s="174"/>
      <c r="J293" s="174"/>
      <c r="K293" s="174"/>
      <c r="L293" s="176"/>
      <c r="M293" s="176"/>
      <c r="N293" s="176"/>
      <c r="O293" s="176"/>
    </row>
    <row r="294" spans="1:15" ht="17.25" thickBot="1" thickTop="1">
      <c r="A294" s="133"/>
      <c r="B294" s="172"/>
      <c r="C294" s="160"/>
      <c r="D294" s="190"/>
      <c r="E294" s="160"/>
      <c r="F294" s="193"/>
      <c r="G294" s="174"/>
      <c r="H294" s="174"/>
      <c r="I294" s="174"/>
      <c r="J294" s="174"/>
      <c r="K294" s="174"/>
      <c r="L294" s="176"/>
      <c r="M294" s="176"/>
      <c r="N294" s="176"/>
      <c r="O294" s="176"/>
    </row>
    <row r="295" spans="1:15" ht="15.75">
      <c r="A295" s="181" t="s">
        <v>318</v>
      </c>
      <c r="B295" s="163" t="s">
        <v>4</v>
      </c>
      <c r="C295" s="163" t="s">
        <v>208</v>
      </c>
      <c r="D295" s="163" t="s">
        <v>209</v>
      </c>
      <c r="E295" s="163" t="s">
        <v>210</v>
      </c>
      <c r="F295" s="193"/>
      <c r="G295" s="174"/>
      <c r="H295" s="174"/>
      <c r="I295" s="174"/>
      <c r="J295" s="174"/>
      <c r="K295" s="174"/>
      <c r="L295" s="176"/>
      <c r="M295" s="176"/>
      <c r="N295" s="176"/>
      <c r="O295" s="176"/>
    </row>
    <row r="296" spans="1:15" ht="15">
      <c r="A296" s="119" t="s">
        <v>261</v>
      </c>
      <c r="B296" s="149">
        <v>17164</v>
      </c>
      <c r="C296" s="148">
        <v>0.5399182132746146</v>
      </c>
      <c r="D296" s="149">
        <v>1568609941.27</v>
      </c>
      <c r="E296" s="148">
        <v>0.5129265831572714</v>
      </c>
      <c r="F296" s="193"/>
      <c r="G296" s="174"/>
      <c r="H296" s="174"/>
      <c r="I296" s="174"/>
      <c r="J296" s="174"/>
      <c r="K296" s="174"/>
      <c r="L296" s="176"/>
      <c r="M296" s="176"/>
      <c r="N296" s="176"/>
      <c r="O296" s="176"/>
    </row>
    <row r="297" spans="1:15" ht="15">
      <c r="A297" s="119" t="s">
        <v>263</v>
      </c>
      <c r="B297" s="149">
        <v>0</v>
      </c>
      <c r="C297" s="148">
        <v>0</v>
      </c>
      <c r="D297" s="149">
        <v>0</v>
      </c>
      <c r="E297" s="148">
        <v>0</v>
      </c>
      <c r="F297" s="193"/>
      <c r="G297" s="174"/>
      <c r="H297" s="174"/>
      <c r="I297" s="174"/>
      <c r="J297" s="174"/>
      <c r="K297" s="174"/>
      <c r="L297" s="176"/>
      <c r="M297" s="176"/>
      <c r="N297" s="176"/>
      <c r="O297" s="176"/>
    </row>
    <row r="298" spans="1:15" ht="15">
      <c r="A298" s="119" t="s">
        <v>262</v>
      </c>
      <c r="B298" s="149">
        <v>3211</v>
      </c>
      <c r="C298" s="148">
        <v>0.1010066058508965</v>
      </c>
      <c r="D298" s="149">
        <v>383683172.90000004</v>
      </c>
      <c r="E298" s="148">
        <v>0.12546222850736274</v>
      </c>
      <c r="F298" s="193"/>
      <c r="G298" s="174"/>
      <c r="H298" s="174"/>
      <c r="I298" s="174"/>
      <c r="J298" s="174"/>
      <c r="K298" s="174"/>
      <c r="L298" s="176"/>
      <c r="M298" s="176"/>
      <c r="N298" s="176"/>
      <c r="O298" s="176"/>
    </row>
    <row r="299" spans="1:15" ht="15">
      <c r="A299" s="119" t="s">
        <v>264</v>
      </c>
      <c r="B299" s="149">
        <v>11415</v>
      </c>
      <c r="C299" s="148">
        <v>0.3590751808744888</v>
      </c>
      <c r="D299" s="149">
        <v>1105863730.84</v>
      </c>
      <c r="E299" s="148">
        <v>0.3616111883353661</v>
      </c>
      <c r="F299" s="193"/>
      <c r="G299" s="174"/>
      <c r="H299" s="174"/>
      <c r="I299" s="174"/>
      <c r="J299" s="174"/>
      <c r="K299" s="174"/>
      <c r="L299" s="176"/>
      <c r="M299" s="176"/>
      <c r="N299" s="176"/>
      <c r="O299" s="176"/>
    </row>
    <row r="300" spans="1:15" ht="18.75" thickBot="1">
      <c r="A300" s="188" t="s">
        <v>33</v>
      </c>
      <c r="B300" s="168">
        <v>31790</v>
      </c>
      <c r="C300" s="169">
        <v>1</v>
      </c>
      <c r="D300" s="189">
        <v>3058156845.01</v>
      </c>
      <c r="E300" s="169">
        <v>1.0000000000000002</v>
      </c>
      <c r="F300" s="193"/>
      <c r="G300" s="174"/>
      <c r="H300" s="174"/>
      <c r="I300" s="174"/>
      <c r="J300" s="174"/>
      <c r="K300" s="174"/>
      <c r="L300" s="176"/>
      <c r="M300" s="328"/>
      <c r="N300" s="176"/>
      <c r="O300" s="176"/>
    </row>
    <row r="301" spans="1:15" ht="17.25" thickBot="1" thickTop="1">
      <c r="A301" s="133"/>
      <c r="B301" s="172"/>
      <c r="C301" s="160"/>
      <c r="D301" s="190"/>
      <c r="E301" s="160"/>
      <c r="F301" s="193"/>
      <c r="G301" s="174"/>
      <c r="H301" s="174"/>
      <c r="I301" s="174"/>
      <c r="J301" s="174"/>
      <c r="K301" s="174"/>
      <c r="L301" s="176"/>
      <c r="M301" s="176"/>
      <c r="N301" s="176"/>
      <c r="O301" s="176"/>
    </row>
    <row r="302" spans="1:15" ht="15.75">
      <c r="A302" s="181" t="s">
        <v>329</v>
      </c>
      <c r="B302" s="163" t="s">
        <v>4</v>
      </c>
      <c r="C302" s="163" t="s">
        <v>208</v>
      </c>
      <c r="D302" s="163" t="s">
        <v>209</v>
      </c>
      <c r="E302" s="163" t="s">
        <v>210</v>
      </c>
      <c r="F302" s="193"/>
      <c r="G302" s="174"/>
      <c r="H302" s="174"/>
      <c r="I302" s="174"/>
      <c r="J302" s="174"/>
      <c r="K302" s="174"/>
      <c r="L302" s="176"/>
      <c r="M302" s="176"/>
      <c r="N302" s="176"/>
      <c r="O302" s="176"/>
    </row>
    <row r="303" spans="1:15" ht="15">
      <c r="A303" s="119" t="s">
        <v>268</v>
      </c>
      <c r="B303" s="149">
        <v>51</v>
      </c>
      <c r="C303" s="148">
        <v>0.0016042780748663102</v>
      </c>
      <c r="D303" s="149">
        <v>11141284.82</v>
      </c>
      <c r="E303" s="148">
        <v>0.003643137152425407</v>
      </c>
      <c r="F303" s="193"/>
      <c r="G303" s="174"/>
      <c r="H303" s="174"/>
      <c r="I303" s="174"/>
      <c r="J303" s="174"/>
      <c r="K303" s="174"/>
      <c r="L303" s="176"/>
      <c r="M303" s="176"/>
      <c r="N303" s="176"/>
      <c r="O303" s="176"/>
    </row>
    <row r="304" spans="1:15" ht="15">
      <c r="A304" s="119" t="s">
        <v>269</v>
      </c>
      <c r="B304" s="149">
        <v>1906</v>
      </c>
      <c r="C304" s="148">
        <v>0.059955960994023276</v>
      </c>
      <c r="D304" s="149">
        <v>325215544.53999996</v>
      </c>
      <c r="E304" s="148">
        <v>0.1063436445618068</v>
      </c>
      <c r="F304" s="193"/>
      <c r="G304" s="174"/>
      <c r="H304" s="174"/>
      <c r="I304" s="174"/>
      <c r="J304" s="174"/>
      <c r="K304" s="174"/>
      <c r="L304" s="176"/>
      <c r="M304" s="176"/>
      <c r="N304" s="176"/>
      <c r="O304" s="176"/>
    </row>
    <row r="305" spans="1:15" ht="15">
      <c r="A305" s="119" t="s">
        <v>270</v>
      </c>
      <c r="B305" s="149">
        <v>2267</v>
      </c>
      <c r="C305" s="148">
        <v>0.07131173324944952</v>
      </c>
      <c r="D305" s="149">
        <v>354487955.24</v>
      </c>
      <c r="E305" s="148">
        <v>0.1159155573784316</v>
      </c>
      <c r="F305" s="193"/>
      <c r="G305" s="174"/>
      <c r="H305" s="174"/>
      <c r="I305" s="174"/>
      <c r="J305" s="174"/>
      <c r="K305" s="174"/>
      <c r="L305" s="176"/>
      <c r="M305" s="176"/>
      <c r="N305" s="176"/>
      <c r="O305" s="176"/>
    </row>
    <row r="306" spans="1:15" ht="15">
      <c r="A306" s="119" t="s">
        <v>271</v>
      </c>
      <c r="B306" s="149">
        <v>1504</v>
      </c>
      <c r="C306" s="148">
        <v>0.04731047499213589</v>
      </c>
      <c r="D306" s="149">
        <v>194902839.73</v>
      </c>
      <c r="E306" s="148">
        <v>0.06373212677041835</v>
      </c>
      <c r="F306" s="193"/>
      <c r="G306" s="174"/>
      <c r="H306" s="174"/>
      <c r="I306" s="174"/>
      <c r="J306" s="174"/>
      <c r="K306" s="174"/>
      <c r="L306" s="176"/>
      <c r="M306" s="176"/>
      <c r="N306" s="176"/>
      <c r="O306" s="176"/>
    </row>
    <row r="307" spans="1:15" ht="15">
      <c r="A307" s="119" t="s">
        <v>272</v>
      </c>
      <c r="B307" s="149">
        <v>1381</v>
      </c>
      <c r="C307" s="148">
        <v>0.043441333752752435</v>
      </c>
      <c r="D307" s="149">
        <v>163142737.67000002</v>
      </c>
      <c r="E307" s="148">
        <v>0.05334675294244646</v>
      </c>
      <c r="F307" s="193"/>
      <c r="G307" s="174"/>
      <c r="H307" s="174"/>
      <c r="I307" s="174"/>
      <c r="J307" s="174"/>
      <c r="K307" s="174"/>
      <c r="L307" s="176"/>
      <c r="M307" s="176"/>
      <c r="N307" s="176"/>
      <c r="O307" s="176"/>
    </row>
    <row r="308" spans="1:15" ht="15">
      <c r="A308" s="119" t="s">
        <v>273</v>
      </c>
      <c r="B308" s="149">
        <v>3164</v>
      </c>
      <c r="C308" s="148">
        <v>0.09952815350739226</v>
      </c>
      <c r="D308" s="149">
        <v>374482650.99</v>
      </c>
      <c r="E308" s="148">
        <v>0.12245370985502067</v>
      </c>
      <c r="F308" s="193"/>
      <c r="G308" s="174"/>
      <c r="H308" s="174"/>
      <c r="I308" s="174"/>
      <c r="J308" s="174"/>
      <c r="K308" s="174"/>
      <c r="L308" s="176"/>
      <c r="M308" s="176"/>
      <c r="N308" s="176"/>
      <c r="O308" s="176"/>
    </row>
    <row r="309" spans="1:15" ht="15">
      <c r="A309" s="119" t="s">
        <v>274</v>
      </c>
      <c r="B309" s="149">
        <v>4548</v>
      </c>
      <c r="C309" s="148">
        <v>0.14306385655866624</v>
      </c>
      <c r="D309" s="149">
        <v>467428621.85</v>
      </c>
      <c r="E309" s="148">
        <v>0.15284651688571962</v>
      </c>
      <c r="F309" s="193"/>
      <c r="G309" s="174"/>
      <c r="H309" s="174"/>
      <c r="I309" s="174"/>
      <c r="J309" s="174"/>
      <c r="K309" s="174"/>
      <c r="L309" s="176"/>
      <c r="M309" s="176"/>
      <c r="N309" s="176"/>
      <c r="O309" s="176"/>
    </row>
    <row r="310" spans="1:15" ht="15">
      <c r="A310" s="119" t="s">
        <v>275</v>
      </c>
      <c r="B310" s="149">
        <v>4313</v>
      </c>
      <c r="C310" s="148">
        <v>0.13567159484114502</v>
      </c>
      <c r="D310" s="149">
        <v>384449090.03000003</v>
      </c>
      <c r="E310" s="148">
        <v>0.12571267907900352</v>
      </c>
      <c r="F310" s="193"/>
      <c r="G310" s="174"/>
      <c r="H310" s="174"/>
      <c r="I310" s="174"/>
      <c r="J310" s="174"/>
      <c r="K310" s="174"/>
      <c r="L310" s="176"/>
      <c r="M310" s="176"/>
      <c r="N310" s="176"/>
      <c r="O310" s="176"/>
    </row>
    <row r="311" spans="1:15" ht="15">
      <c r="A311" s="119" t="s">
        <v>276</v>
      </c>
      <c r="B311" s="149">
        <v>2737</v>
      </c>
      <c r="C311" s="148">
        <v>0.08609625668449197</v>
      </c>
      <c r="D311" s="149">
        <v>202907795.04</v>
      </c>
      <c r="E311" s="148">
        <v>0.06634970190331636</v>
      </c>
      <c r="F311" s="193"/>
      <c r="G311" s="174"/>
      <c r="H311" s="174"/>
      <c r="I311" s="174"/>
      <c r="J311" s="174"/>
      <c r="K311" s="174"/>
      <c r="L311" s="176"/>
      <c r="M311" s="176"/>
      <c r="N311" s="176"/>
      <c r="O311" s="176"/>
    </row>
    <row r="312" spans="1:15" ht="15">
      <c r="A312" s="119" t="s">
        <v>277</v>
      </c>
      <c r="B312" s="149">
        <v>2660</v>
      </c>
      <c r="C312" s="148">
        <v>0.08367411135577225</v>
      </c>
      <c r="D312" s="149">
        <v>174137073.63</v>
      </c>
      <c r="E312" s="148">
        <v>0.05694183864838056</v>
      </c>
      <c r="F312" s="193"/>
      <c r="G312" s="174"/>
      <c r="H312" s="174"/>
      <c r="I312" s="174"/>
      <c r="J312" s="174"/>
      <c r="K312" s="174"/>
      <c r="L312" s="176"/>
      <c r="M312" s="176"/>
      <c r="N312" s="176"/>
      <c r="O312" s="176"/>
    </row>
    <row r="313" spans="1:15" ht="15">
      <c r="A313" s="119" t="s">
        <v>278</v>
      </c>
      <c r="B313" s="149">
        <v>7259</v>
      </c>
      <c r="C313" s="148">
        <v>0.2283422459893048</v>
      </c>
      <c r="D313" s="149">
        <v>405861251.46999997</v>
      </c>
      <c r="E313" s="148">
        <v>0.13271433482303058</v>
      </c>
      <c r="F313" s="193"/>
      <c r="G313" s="174"/>
      <c r="H313" s="174"/>
      <c r="I313" s="174"/>
      <c r="J313" s="174"/>
      <c r="K313" s="174"/>
      <c r="L313" s="176"/>
      <c r="M313" s="176"/>
      <c r="N313" s="176"/>
      <c r="O313" s="176"/>
    </row>
    <row r="314" spans="1:15" ht="15">
      <c r="A314" s="119" t="s">
        <v>279</v>
      </c>
      <c r="B314" s="149">
        <v>0</v>
      </c>
      <c r="C314" s="148">
        <v>0</v>
      </c>
      <c r="D314" s="149">
        <v>0</v>
      </c>
      <c r="E314" s="148">
        <v>0</v>
      </c>
      <c r="F314" s="193"/>
      <c r="G314" s="174"/>
      <c r="H314" s="174"/>
      <c r="I314" s="174"/>
      <c r="J314" s="174"/>
      <c r="K314" s="174"/>
      <c r="L314" s="176"/>
      <c r="M314" s="176"/>
      <c r="N314" s="176"/>
      <c r="O314" s="176"/>
    </row>
    <row r="315" spans="1:15" ht="15">
      <c r="A315" s="119" t="s">
        <v>280</v>
      </c>
      <c r="B315" s="149">
        <v>0</v>
      </c>
      <c r="C315" s="148">
        <v>0</v>
      </c>
      <c r="D315" s="149">
        <v>0</v>
      </c>
      <c r="E315" s="148">
        <v>0</v>
      </c>
      <c r="F315" s="193"/>
      <c r="G315" s="174"/>
      <c r="H315" s="174"/>
      <c r="I315" s="174"/>
      <c r="J315" s="174"/>
      <c r="K315" s="174"/>
      <c r="L315" s="176"/>
      <c r="M315" s="176"/>
      <c r="N315" s="176"/>
      <c r="O315" s="176"/>
    </row>
    <row r="316" spans="1:15" ht="16.5" thickBot="1">
      <c r="A316" s="188" t="s">
        <v>33</v>
      </c>
      <c r="B316" s="168">
        <v>31790</v>
      </c>
      <c r="C316" s="169">
        <v>1</v>
      </c>
      <c r="D316" s="189">
        <v>3058156845.01</v>
      </c>
      <c r="E316" s="169">
        <v>1</v>
      </c>
      <c r="F316" s="193"/>
      <c r="G316" s="174"/>
      <c r="H316" s="174"/>
      <c r="I316" s="174"/>
      <c r="J316" s="174"/>
      <c r="K316" s="174"/>
      <c r="L316" s="176"/>
      <c r="M316" s="176"/>
      <c r="N316" s="176"/>
      <c r="O316" s="176"/>
    </row>
    <row r="317" spans="1:15" ht="17.25" thickBot="1" thickTop="1">
      <c r="A317" s="133"/>
      <c r="B317" s="172"/>
      <c r="C317" s="160"/>
      <c r="D317" s="190"/>
      <c r="E317" s="160"/>
      <c r="F317" s="193"/>
      <c r="G317" s="174"/>
      <c r="H317" s="174"/>
      <c r="I317" s="174"/>
      <c r="J317" s="174"/>
      <c r="K317" s="174"/>
      <c r="L317" s="176"/>
      <c r="M317" s="176"/>
      <c r="N317" s="176"/>
      <c r="O317" s="176"/>
    </row>
    <row r="318" spans="1:15" ht="15.75">
      <c r="A318" s="181" t="s">
        <v>331</v>
      </c>
      <c r="B318" s="163" t="s">
        <v>4</v>
      </c>
      <c r="C318" s="163" t="s">
        <v>208</v>
      </c>
      <c r="D318" s="163" t="s">
        <v>209</v>
      </c>
      <c r="E318" s="163" t="s">
        <v>210</v>
      </c>
      <c r="F318" s="193"/>
      <c r="G318" s="174"/>
      <c r="H318" s="174"/>
      <c r="I318" s="174"/>
      <c r="J318" s="174"/>
      <c r="K318" s="174"/>
      <c r="L318" s="176"/>
      <c r="M318" s="176"/>
      <c r="N318" s="176"/>
      <c r="O318" s="176"/>
    </row>
    <row r="319" spans="1:15" ht="15">
      <c r="A319" s="119" t="s">
        <v>83</v>
      </c>
      <c r="B319" s="149">
        <v>16757</v>
      </c>
      <c r="C319" s="148">
        <v>0.5271154451085247</v>
      </c>
      <c r="D319" s="149">
        <v>1735291957.74</v>
      </c>
      <c r="E319" s="148">
        <v>0.5674306602591294</v>
      </c>
      <c r="F319" s="193"/>
      <c r="G319" s="174"/>
      <c r="H319" s="174"/>
      <c r="I319" s="174"/>
      <c r="J319" s="174"/>
      <c r="K319" s="174"/>
      <c r="L319" s="176"/>
      <c r="M319" s="176"/>
      <c r="N319" s="176"/>
      <c r="O319" s="176"/>
    </row>
    <row r="320" spans="1:15" ht="15">
      <c r="A320" s="119" t="s">
        <v>304</v>
      </c>
      <c r="B320" s="149">
        <v>6410</v>
      </c>
      <c r="C320" s="148">
        <v>0.20163573450770683</v>
      </c>
      <c r="D320" s="149">
        <v>488468872.65000004</v>
      </c>
      <c r="E320" s="148">
        <v>0.15972655995294538</v>
      </c>
      <c r="F320" s="193"/>
      <c r="G320" s="174"/>
      <c r="H320" s="174"/>
      <c r="I320" s="174"/>
      <c r="J320" s="174"/>
      <c r="K320" s="174"/>
      <c r="L320" s="176"/>
      <c r="M320" s="176"/>
      <c r="N320" s="176"/>
      <c r="O320" s="176"/>
    </row>
    <row r="321" spans="1:15" ht="15">
      <c r="A321" s="119" t="s">
        <v>102</v>
      </c>
      <c r="B321" s="149">
        <v>8621</v>
      </c>
      <c r="C321" s="148">
        <v>0.27118590751808747</v>
      </c>
      <c r="D321" s="149">
        <v>834276064.62</v>
      </c>
      <c r="E321" s="148">
        <v>0.2728035568160246</v>
      </c>
      <c r="F321" s="193"/>
      <c r="G321" s="174"/>
      <c r="H321" s="174"/>
      <c r="I321" s="174"/>
      <c r="J321" s="174"/>
      <c r="K321" s="174"/>
      <c r="L321" s="176"/>
      <c r="M321" s="176"/>
      <c r="N321" s="176"/>
      <c r="O321" s="176"/>
    </row>
    <row r="322" spans="1:15" ht="15">
      <c r="A322" s="119" t="s">
        <v>305</v>
      </c>
      <c r="B322" s="149">
        <v>2</v>
      </c>
      <c r="C322" s="148">
        <v>6.291286568103177E-05</v>
      </c>
      <c r="D322" s="149">
        <v>119950</v>
      </c>
      <c r="E322" s="148">
        <v>3.9222971900778287E-05</v>
      </c>
      <c r="F322" s="193"/>
      <c r="G322" s="174"/>
      <c r="H322" s="174"/>
      <c r="I322" s="174"/>
      <c r="J322" s="174"/>
      <c r="K322" s="174"/>
      <c r="L322" s="176"/>
      <c r="M322" s="176"/>
      <c r="N322" s="176"/>
      <c r="O322" s="176"/>
    </row>
    <row r="323" spans="1:15" ht="16.5" thickBot="1">
      <c r="A323" s="188" t="s">
        <v>317</v>
      </c>
      <c r="B323" s="168">
        <v>31790</v>
      </c>
      <c r="C323" s="169">
        <v>1</v>
      </c>
      <c r="D323" s="194">
        <v>3058156845.0099998</v>
      </c>
      <c r="E323" s="169">
        <v>1.0000000000000002</v>
      </c>
      <c r="F323" s="193"/>
      <c r="G323" s="174"/>
      <c r="H323" s="174"/>
      <c r="I323" s="174"/>
      <c r="J323" s="174"/>
      <c r="K323" s="174"/>
      <c r="L323" s="176"/>
      <c r="M323" s="176"/>
      <c r="N323" s="176"/>
      <c r="O323" s="176"/>
    </row>
    <row r="324" spans="1:15" ht="16.5" thickBot="1" thickTop="1">
      <c r="A324" s="114"/>
      <c r="B324" s="174"/>
      <c r="C324" s="174"/>
      <c r="D324" s="191"/>
      <c r="E324" s="174"/>
      <c r="F324" s="174"/>
      <c r="G324" s="174"/>
      <c r="H324" s="174"/>
      <c r="I324" s="174"/>
      <c r="J324" s="174"/>
      <c r="K324" s="174"/>
      <c r="L324" s="176"/>
      <c r="M324" s="176"/>
      <c r="N324" s="176"/>
      <c r="O324" s="176"/>
    </row>
    <row r="325" spans="1:15" ht="15.75">
      <c r="A325" s="181" t="s">
        <v>316</v>
      </c>
      <c r="B325" s="163" t="s">
        <v>4</v>
      </c>
      <c r="C325" s="163" t="s">
        <v>208</v>
      </c>
      <c r="D325" s="163" t="s">
        <v>209</v>
      </c>
      <c r="E325" s="163" t="s">
        <v>210</v>
      </c>
      <c r="F325" s="193"/>
      <c r="G325" s="174"/>
      <c r="H325" s="174"/>
      <c r="I325" s="174"/>
      <c r="J325" s="174"/>
      <c r="K325" s="174"/>
      <c r="L325" s="176"/>
      <c r="M325" s="176"/>
      <c r="N325" s="176"/>
      <c r="O325" s="176"/>
    </row>
    <row r="326" spans="1:15" ht="15">
      <c r="A326" s="119" t="s">
        <v>265</v>
      </c>
      <c r="B326" s="149">
        <v>31790</v>
      </c>
      <c r="C326" s="148">
        <v>1</v>
      </c>
      <c r="D326" s="149">
        <v>3058156845.0099998</v>
      </c>
      <c r="E326" s="148">
        <v>1</v>
      </c>
      <c r="F326" s="193"/>
      <c r="G326" s="174"/>
      <c r="H326" s="174"/>
      <c r="I326" s="174"/>
      <c r="J326" s="174"/>
      <c r="K326" s="174"/>
      <c r="L326" s="176"/>
      <c r="M326" s="176"/>
      <c r="N326" s="176"/>
      <c r="O326" s="176"/>
    </row>
    <row r="327" spans="1:15" ht="15">
      <c r="A327" s="119" t="s">
        <v>266</v>
      </c>
      <c r="B327" s="149">
        <v>0</v>
      </c>
      <c r="C327" s="148">
        <v>0</v>
      </c>
      <c r="D327" s="149">
        <v>0</v>
      </c>
      <c r="E327" s="148">
        <v>0</v>
      </c>
      <c r="F327" s="193"/>
      <c r="G327" s="174"/>
      <c r="H327" s="174"/>
      <c r="I327" s="174"/>
      <c r="J327" s="174"/>
      <c r="K327" s="174"/>
      <c r="L327" s="176"/>
      <c r="M327" s="176"/>
      <c r="N327" s="176"/>
      <c r="O327" s="176"/>
    </row>
    <row r="328" spans="1:15" ht="15">
      <c r="A328" s="119" t="s">
        <v>267</v>
      </c>
      <c r="B328" s="149">
        <v>0</v>
      </c>
      <c r="C328" s="148">
        <v>0</v>
      </c>
      <c r="D328" s="149">
        <v>0</v>
      </c>
      <c r="E328" s="148">
        <v>0</v>
      </c>
      <c r="F328" s="193"/>
      <c r="G328" s="174"/>
      <c r="H328" s="174"/>
      <c r="I328" s="174"/>
      <c r="J328" s="174"/>
      <c r="K328" s="174"/>
      <c r="L328" s="176"/>
      <c r="M328" s="176"/>
      <c r="N328" s="176"/>
      <c r="O328" s="176"/>
    </row>
    <row r="329" spans="1:15" ht="16.5" thickBot="1">
      <c r="A329" s="188" t="s">
        <v>317</v>
      </c>
      <c r="B329" s="168">
        <v>31790</v>
      </c>
      <c r="C329" s="169">
        <v>1</v>
      </c>
      <c r="D329" s="170">
        <v>3058156845.0099998</v>
      </c>
      <c r="E329" s="169">
        <v>1</v>
      </c>
      <c r="F329" s="193"/>
      <c r="G329" s="174"/>
      <c r="H329" s="174"/>
      <c r="I329" s="174"/>
      <c r="J329" s="174"/>
      <c r="K329" s="174"/>
      <c r="L329" s="176"/>
      <c r="M329" s="176"/>
      <c r="N329" s="176"/>
      <c r="O329" s="176"/>
    </row>
    <row r="330" spans="1:15" ht="16.5" thickBot="1" thickTop="1">
      <c r="A330" s="178"/>
      <c r="B330" s="178"/>
      <c r="C330" s="178"/>
      <c r="D330" s="195"/>
      <c r="E330" s="178"/>
      <c r="F330" s="193"/>
      <c r="G330" s="174"/>
      <c r="H330" s="174"/>
      <c r="I330" s="174"/>
      <c r="J330" s="174"/>
      <c r="K330" s="174"/>
      <c r="L330" s="176"/>
      <c r="M330" s="176"/>
      <c r="N330" s="176"/>
      <c r="O330" s="176"/>
    </row>
    <row r="331" spans="1:15" ht="16.5" hidden="1" thickBot="1">
      <c r="A331" s="181" t="s">
        <v>52</v>
      </c>
      <c r="B331" s="163" t="s">
        <v>4</v>
      </c>
      <c r="C331" s="163" t="s">
        <v>92</v>
      </c>
      <c r="D331" s="163" t="s">
        <v>34</v>
      </c>
      <c r="E331" s="163" t="s">
        <v>93</v>
      </c>
      <c r="F331" s="174"/>
      <c r="G331" s="174"/>
      <c r="H331" s="174"/>
      <c r="I331" s="174"/>
      <c r="J331" s="174"/>
      <c r="K331" s="174"/>
      <c r="L331" s="176"/>
      <c r="M331" s="176"/>
      <c r="N331" s="176"/>
      <c r="O331" s="176"/>
    </row>
    <row r="332" spans="1:15" ht="15.75" hidden="1" thickBot="1">
      <c r="A332" s="119" t="s">
        <v>53</v>
      </c>
      <c r="B332" s="149">
        <v>23164</v>
      </c>
      <c r="C332" s="148">
        <v>0.7202288414899571</v>
      </c>
      <c r="D332" s="149">
        <v>2317359899.7</v>
      </c>
      <c r="E332" s="148">
        <v>0.7577671186990913</v>
      </c>
      <c r="F332" s="174"/>
      <c r="G332" s="174"/>
      <c r="H332" s="174"/>
      <c r="I332" s="174"/>
      <c r="J332" s="174"/>
      <c r="K332" s="174"/>
      <c r="L332" s="176"/>
      <c r="M332" s="176"/>
      <c r="N332" s="176"/>
      <c r="O332" s="176"/>
    </row>
    <row r="333" spans="1:15" ht="15.75" hidden="1" thickBot="1">
      <c r="A333" s="119" t="s">
        <v>101</v>
      </c>
      <c r="B333" s="149">
        <v>8398</v>
      </c>
      <c r="C333" s="148">
        <v>0.2611156022635408</v>
      </c>
      <c r="D333" s="149">
        <v>731097275.26</v>
      </c>
      <c r="E333" s="148">
        <v>0.23906579027031857</v>
      </c>
      <c r="F333" s="174"/>
      <c r="G333" s="174"/>
      <c r="H333" s="174"/>
      <c r="I333" s="174"/>
      <c r="J333" s="174"/>
      <c r="K333" s="174"/>
      <c r="L333" s="176"/>
      <c r="M333" s="176"/>
      <c r="N333" s="176"/>
      <c r="O333" s="176"/>
    </row>
    <row r="334" spans="1:15" ht="15.75" hidden="1" thickBot="1">
      <c r="A334" s="119" t="s">
        <v>118</v>
      </c>
      <c r="B334" s="149">
        <v>1</v>
      </c>
      <c r="C334" s="148">
        <v>3.1092593744170135E-05</v>
      </c>
      <c r="D334" s="149">
        <v>31906.81</v>
      </c>
      <c r="E334" s="148">
        <v>1.0433395125077195E-05</v>
      </c>
      <c r="F334" s="174"/>
      <c r="G334" s="174"/>
      <c r="H334" s="174"/>
      <c r="I334" s="174"/>
      <c r="J334" s="174"/>
      <c r="K334" s="174"/>
      <c r="L334" s="176"/>
      <c r="M334" s="176"/>
      <c r="N334" s="176"/>
      <c r="O334" s="176"/>
    </row>
    <row r="335" spans="1:15" ht="15.75" hidden="1" thickBot="1">
      <c r="A335" s="119" t="s">
        <v>119</v>
      </c>
      <c r="B335" s="149">
        <v>86</v>
      </c>
      <c r="C335" s="148">
        <v>0.002673963061998632</v>
      </c>
      <c r="D335" s="149">
        <v>2200977.44</v>
      </c>
      <c r="E335" s="148">
        <v>0.0007197105349265841</v>
      </c>
      <c r="F335" s="174"/>
      <c r="G335" s="174"/>
      <c r="H335" s="174"/>
      <c r="I335" s="174"/>
      <c r="J335" s="174"/>
      <c r="K335" s="174"/>
      <c r="L335" s="176"/>
      <c r="M335" s="176"/>
      <c r="N335" s="176"/>
      <c r="O335" s="176"/>
    </row>
    <row r="336" spans="1:15" ht="15.75" hidden="1" thickBot="1">
      <c r="A336" s="119" t="s">
        <v>94</v>
      </c>
      <c r="B336" s="149">
        <v>513</v>
      </c>
      <c r="C336" s="148">
        <v>0.01595050059075928</v>
      </c>
      <c r="D336" s="149">
        <v>7452531.72</v>
      </c>
      <c r="E336" s="148">
        <v>0.002436947100538448</v>
      </c>
      <c r="F336" s="174"/>
      <c r="G336" s="174"/>
      <c r="H336" s="174"/>
      <c r="I336" s="174"/>
      <c r="J336" s="174"/>
      <c r="K336" s="174"/>
      <c r="L336" s="176"/>
      <c r="M336" s="176"/>
      <c r="N336" s="176"/>
      <c r="O336" s="176"/>
    </row>
    <row r="337" spans="1:15" ht="16.5" hidden="1" thickBot="1">
      <c r="A337" s="188" t="s">
        <v>33</v>
      </c>
      <c r="B337" s="168">
        <v>32162</v>
      </c>
      <c r="C337" s="169">
        <v>1</v>
      </c>
      <c r="D337" s="196">
        <v>3058142590.93</v>
      </c>
      <c r="E337" s="171">
        <v>1</v>
      </c>
      <c r="F337" s="174"/>
      <c r="G337" s="174"/>
      <c r="H337" s="174"/>
      <c r="I337" s="174"/>
      <c r="J337" s="174"/>
      <c r="K337" s="174"/>
      <c r="L337" s="176"/>
      <c r="M337" s="176"/>
      <c r="N337" s="176"/>
      <c r="O337" s="176"/>
    </row>
    <row r="338" spans="1:15" ht="16.5" hidden="1" thickBot="1">
      <c r="A338" s="114"/>
      <c r="B338" s="172"/>
      <c r="C338" s="160"/>
      <c r="D338" s="159"/>
      <c r="E338" s="160"/>
      <c r="F338" s="174"/>
      <c r="G338" s="174"/>
      <c r="H338" s="174"/>
      <c r="I338" s="174"/>
      <c r="J338" s="174"/>
      <c r="K338" s="174"/>
      <c r="L338" s="176"/>
      <c r="M338" s="176"/>
      <c r="N338" s="176"/>
      <c r="O338" s="176"/>
    </row>
    <row r="339" spans="1:15" ht="15.75">
      <c r="A339" s="181" t="s">
        <v>330</v>
      </c>
      <c r="B339" s="163" t="s">
        <v>4</v>
      </c>
      <c r="C339" s="163" t="s">
        <v>208</v>
      </c>
      <c r="D339" s="163" t="s">
        <v>209</v>
      </c>
      <c r="E339" s="163" t="s">
        <v>210</v>
      </c>
      <c r="F339" s="193"/>
      <c r="G339" s="174"/>
      <c r="H339" s="174"/>
      <c r="I339" s="174"/>
      <c r="J339" s="174"/>
      <c r="K339" s="174"/>
      <c r="L339" s="176"/>
      <c r="M339" s="176"/>
      <c r="N339" s="176"/>
      <c r="O339" s="176"/>
    </row>
    <row r="340" spans="1:15" ht="15">
      <c r="A340" s="119" t="s">
        <v>306</v>
      </c>
      <c r="B340" s="149">
        <v>31790</v>
      </c>
      <c r="C340" s="148">
        <v>1</v>
      </c>
      <c r="D340" s="149">
        <v>3058156845.0099998</v>
      </c>
      <c r="E340" s="148">
        <v>1</v>
      </c>
      <c r="F340" s="193"/>
      <c r="G340" s="174"/>
      <c r="H340" s="174"/>
      <c r="I340" s="174"/>
      <c r="J340" s="174"/>
      <c r="K340" s="174"/>
      <c r="L340" s="176"/>
      <c r="M340" s="176"/>
      <c r="N340" s="176"/>
      <c r="O340" s="176"/>
    </row>
    <row r="341" spans="1:15" ht="15">
      <c r="A341" s="119" t="s">
        <v>307</v>
      </c>
      <c r="B341" s="149">
        <v>0</v>
      </c>
      <c r="C341" s="148">
        <v>0</v>
      </c>
      <c r="D341" s="149">
        <v>0</v>
      </c>
      <c r="E341" s="148">
        <v>0</v>
      </c>
      <c r="F341" s="193"/>
      <c r="G341" s="174"/>
      <c r="H341" s="174"/>
      <c r="I341" s="174"/>
      <c r="J341" s="174"/>
      <c r="K341" s="174"/>
      <c r="L341" s="176"/>
      <c r="M341" s="176"/>
      <c r="N341" s="176"/>
      <c r="O341" s="176"/>
    </row>
    <row r="342" spans="1:15" ht="15">
      <c r="A342" s="119" t="s">
        <v>308</v>
      </c>
      <c r="B342" s="149">
        <v>0</v>
      </c>
      <c r="C342" s="148">
        <v>0</v>
      </c>
      <c r="D342" s="149">
        <v>0</v>
      </c>
      <c r="E342" s="148">
        <v>0</v>
      </c>
      <c r="F342" s="193"/>
      <c r="G342" s="174"/>
      <c r="H342" s="174"/>
      <c r="I342" s="174"/>
      <c r="J342" s="174"/>
      <c r="K342" s="174"/>
      <c r="L342" s="176"/>
      <c r="M342" s="176"/>
      <c r="N342" s="176"/>
      <c r="O342" s="176"/>
    </row>
    <row r="343" spans="1:15" ht="16.5" thickBot="1">
      <c r="A343" s="188" t="s">
        <v>317</v>
      </c>
      <c r="B343" s="168">
        <v>31790</v>
      </c>
      <c r="C343" s="169">
        <v>1</v>
      </c>
      <c r="D343" s="170">
        <v>3058156845.0099998</v>
      </c>
      <c r="E343" s="169">
        <v>1</v>
      </c>
      <c r="F343" s="193"/>
      <c r="G343" s="193"/>
      <c r="H343" s="174"/>
      <c r="I343" s="174"/>
      <c r="J343" s="174"/>
      <c r="K343" s="174"/>
      <c r="L343" s="176"/>
      <c r="M343" s="176"/>
      <c r="N343" s="176"/>
      <c r="O343" s="176"/>
    </row>
    <row r="344" spans="1:15" ht="16.5" thickBot="1" thickTop="1">
      <c r="A344" s="178"/>
      <c r="B344" s="178"/>
      <c r="C344" s="178"/>
      <c r="D344" s="195"/>
      <c r="E344" s="178"/>
      <c r="F344" s="193"/>
      <c r="G344" s="174"/>
      <c r="H344" s="174"/>
      <c r="I344" s="174"/>
      <c r="J344" s="174"/>
      <c r="K344" s="174"/>
      <c r="L344" s="176"/>
      <c r="M344" s="176"/>
      <c r="N344" s="176"/>
      <c r="O344" s="176"/>
    </row>
    <row r="345" spans="1:15" ht="15.75">
      <c r="A345" s="181" t="s">
        <v>320</v>
      </c>
      <c r="B345" s="163" t="s">
        <v>4</v>
      </c>
      <c r="C345" s="163" t="s">
        <v>208</v>
      </c>
      <c r="D345" s="163" t="s">
        <v>209</v>
      </c>
      <c r="E345" s="163" t="s">
        <v>210</v>
      </c>
      <c r="F345" s="193"/>
      <c r="G345" s="174"/>
      <c r="H345" s="174"/>
      <c r="I345" s="174"/>
      <c r="J345" s="174"/>
      <c r="K345" s="174"/>
      <c r="L345" s="176"/>
      <c r="M345" s="176"/>
      <c r="N345" s="176"/>
      <c r="O345" s="176"/>
    </row>
    <row r="346" spans="1:15" ht="15">
      <c r="A346" s="119" t="s">
        <v>309</v>
      </c>
      <c r="B346" s="149">
        <v>1136</v>
      </c>
      <c r="C346" s="148">
        <v>0.03573450770682605</v>
      </c>
      <c r="D346" s="149">
        <v>36679980.68000001</v>
      </c>
      <c r="E346" s="148">
        <v>0.011994146323740981</v>
      </c>
      <c r="F346" s="193"/>
      <c r="G346" s="174"/>
      <c r="H346" s="174"/>
      <c r="I346" s="174"/>
      <c r="J346" s="174"/>
      <c r="K346" s="174"/>
      <c r="L346" s="176"/>
      <c r="M346" s="176"/>
      <c r="N346" s="176"/>
      <c r="O346" s="176"/>
    </row>
    <row r="347" spans="1:15" ht="15">
      <c r="A347" s="119" t="s">
        <v>321</v>
      </c>
      <c r="B347" s="149">
        <v>1868</v>
      </c>
      <c r="C347" s="148">
        <v>0.05876061654608367</v>
      </c>
      <c r="D347" s="149">
        <v>74252175.91</v>
      </c>
      <c r="E347" s="148">
        <v>0.02428004176148042</v>
      </c>
      <c r="F347" s="193"/>
      <c r="G347" s="174"/>
      <c r="H347" s="174"/>
      <c r="I347" s="174"/>
      <c r="J347" s="174"/>
      <c r="K347" s="174"/>
      <c r="L347" s="176"/>
      <c r="M347" s="176"/>
      <c r="N347" s="176"/>
      <c r="O347" s="176"/>
    </row>
    <row r="348" spans="1:15" ht="15">
      <c r="A348" s="119" t="s">
        <v>322</v>
      </c>
      <c r="B348" s="149">
        <v>5114</v>
      </c>
      <c r="C348" s="148">
        <v>0.16086819754639825</v>
      </c>
      <c r="D348" s="149">
        <v>301483126.02</v>
      </c>
      <c r="E348" s="148">
        <v>0.0985832778694561</v>
      </c>
      <c r="F348" s="193"/>
      <c r="G348" s="174"/>
      <c r="H348" s="174"/>
      <c r="I348" s="174"/>
      <c r="J348" s="174"/>
      <c r="K348" s="174"/>
      <c r="L348" s="176"/>
      <c r="M348" s="176"/>
      <c r="N348" s="176"/>
      <c r="O348" s="176"/>
    </row>
    <row r="349" spans="1:15" ht="15">
      <c r="A349" s="119" t="s">
        <v>323</v>
      </c>
      <c r="B349" s="149">
        <v>8042</v>
      </c>
      <c r="C349" s="148">
        <v>0.25297263290342875</v>
      </c>
      <c r="D349" s="149">
        <v>639840347.99</v>
      </c>
      <c r="E349" s="148">
        <v>0.20922417665857418</v>
      </c>
      <c r="F349" s="193"/>
      <c r="G349" s="174"/>
      <c r="H349" s="174"/>
      <c r="I349" s="174"/>
      <c r="J349" s="174"/>
      <c r="K349" s="174"/>
      <c r="L349" s="176"/>
      <c r="M349" s="176"/>
      <c r="N349" s="176"/>
      <c r="O349" s="176"/>
    </row>
    <row r="350" spans="1:15" ht="15">
      <c r="A350" s="119" t="s">
        <v>324</v>
      </c>
      <c r="B350" s="149">
        <v>9209</v>
      </c>
      <c r="C350" s="148">
        <v>0.2896822900283108</v>
      </c>
      <c r="D350" s="149">
        <v>1059053030.3000001</v>
      </c>
      <c r="E350" s="148">
        <v>0.34630435388821174</v>
      </c>
      <c r="F350" s="193"/>
      <c r="G350" s="174"/>
      <c r="H350" s="174"/>
      <c r="I350" s="174"/>
      <c r="J350" s="174"/>
      <c r="K350" s="174"/>
      <c r="L350" s="176"/>
      <c r="M350" s="176"/>
      <c r="N350" s="176"/>
      <c r="O350" s="176"/>
    </row>
    <row r="351" spans="1:15" ht="15">
      <c r="A351" s="119" t="s">
        <v>325</v>
      </c>
      <c r="B351" s="149">
        <v>4621</v>
      </c>
      <c r="C351" s="148">
        <v>0.1453601761560239</v>
      </c>
      <c r="D351" s="149">
        <v>680937897.55</v>
      </c>
      <c r="E351" s="148">
        <v>0.22266284303275274</v>
      </c>
      <c r="F351" s="193"/>
      <c r="G351" s="174"/>
      <c r="H351" s="174"/>
      <c r="I351" s="174"/>
      <c r="J351" s="174"/>
      <c r="K351" s="174"/>
      <c r="L351" s="176"/>
      <c r="M351" s="176"/>
      <c r="N351" s="176"/>
      <c r="O351" s="176"/>
    </row>
    <row r="352" spans="1:15" ht="15">
      <c r="A352" s="119" t="s">
        <v>326</v>
      </c>
      <c r="B352" s="149">
        <v>1359</v>
      </c>
      <c r="C352" s="148">
        <v>0.04274929223026109</v>
      </c>
      <c r="D352" s="149">
        <v>198137200.31</v>
      </c>
      <c r="E352" s="148">
        <v>0.06478974439564826</v>
      </c>
      <c r="F352" s="193"/>
      <c r="G352" s="174"/>
      <c r="H352" s="174"/>
      <c r="I352" s="174"/>
      <c r="J352" s="174"/>
      <c r="K352" s="174"/>
      <c r="L352" s="176"/>
      <c r="M352" s="176"/>
      <c r="N352" s="176"/>
      <c r="O352" s="176"/>
    </row>
    <row r="353" spans="1:15" ht="15">
      <c r="A353" s="119" t="s">
        <v>327</v>
      </c>
      <c r="B353" s="149">
        <v>441</v>
      </c>
      <c r="C353" s="148">
        <v>0.013872286882667506</v>
      </c>
      <c r="D353" s="149">
        <v>67773086.25</v>
      </c>
      <c r="E353" s="148">
        <v>0.022161416070135668</v>
      </c>
      <c r="F353" s="193"/>
      <c r="G353" s="174"/>
      <c r="H353" s="174"/>
      <c r="I353" s="174"/>
      <c r="J353" s="174"/>
      <c r="K353" s="174"/>
      <c r="L353" s="176"/>
      <c r="M353" s="176"/>
      <c r="N353" s="176"/>
      <c r="O353" s="176"/>
    </row>
    <row r="354" spans="1:15" ht="16.5" thickBot="1">
      <c r="A354" s="188" t="s">
        <v>317</v>
      </c>
      <c r="B354" s="168">
        <v>31790</v>
      </c>
      <c r="C354" s="169">
        <v>1</v>
      </c>
      <c r="D354" s="170">
        <v>3058156845.0099998</v>
      </c>
      <c r="E354" s="169">
        <v>1</v>
      </c>
      <c r="F354" s="193"/>
      <c r="G354" s="174"/>
      <c r="H354" s="174"/>
      <c r="I354" s="174"/>
      <c r="J354" s="174"/>
      <c r="K354" s="174"/>
      <c r="L354" s="176"/>
      <c r="M354" s="176"/>
      <c r="N354" s="176"/>
      <c r="O354" s="176"/>
    </row>
    <row r="355" spans="1:15" ht="16.5" thickBot="1" thickTop="1">
      <c r="A355" s="174"/>
      <c r="B355" s="174"/>
      <c r="C355" s="174"/>
      <c r="D355" s="174"/>
      <c r="E355" s="174"/>
      <c r="F355" s="193"/>
      <c r="G355" s="174"/>
      <c r="H355" s="174"/>
      <c r="I355" s="174"/>
      <c r="J355" s="174"/>
      <c r="K355" s="174"/>
      <c r="L355" s="176"/>
      <c r="M355" s="176"/>
      <c r="N355" s="176"/>
      <c r="O355" s="176"/>
    </row>
    <row r="356" spans="1:15" ht="15.75">
      <c r="A356" s="181" t="s">
        <v>328</v>
      </c>
      <c r="B356" s="163" t="s">
        <v>4</v>
      </c>
      <c r="C356" s="163" t="s">
        <v>208</v>
      </c>
      <c r="D356" s="163" t="s">
        <v>209</v>
      </c>
      <c r="E356" s="163" t="s">
        <v>210</v>
      </c>
      <c r="F356" s="193"/>
      <c r="G356" s="174"/>
      <c r="H356" s="174"/>
      <c r="I356" s="174"/>
      <c r="J356" s="174"/>
      <c r="K356" s="174"/>
      <c r="L356" s="176"/>
      <c r="M356" s="176"/>
      <c r="N356" s="176"/>
      <c r="O356" s="176"/>
    </row>
    <row r="357" spans="1:15" ht="15">
      <c r="A357" s="119" t="s">
        <v>68</v>
      </c>
      <c r="B357" s="149">
        <v>19596</v>
      </c>
      <c r="C357" s="148">
        <v>0.6164202579427492</v>
      </c>
      <c r="D357" s="149">
        <v>2243541146.2400002</v>
      </c>
      <c r="E357" s="148">
        <v>0.7336252716732924</v>
      </c>
      <c r="F357" s="193"/>
      <c r="G357" s="174"/>
      <c r="H357" s="174"/>
      <c r="I357" s="174"/>
      <c r="J357" s="174"/>
      <c r="K357" s="174"/>
      <c r="L357" s="176"/>
      <c r="M357" s="176"/>
      <c r="N357" s="176"/>
      <c r="O357" s="176"/>
    </row>
    <row r="358" spans="1:15" ht="15">
      <c r="A358" s="119" t="s">
        <v>281</v>
      </c>
      <c r="B358" s="149">
        <v>1004</v>
      </c>
      <c r="C358" s="148">
        <v>0.03158225857187795</v>
      </c>
      <c r="D358" s="149">
        <v>136775794.51000002</v>
      </c>
      <c r="E358" s="148">
        <v>0.044724911586263905</v>
      </c>
      <c r="F358" s="193"/>
      <c r="G358" s="174"/>
      <c r="H358" s="174"/>
      <c r="I358" s="174"/>
      <c r="J358" s="174"/>
      <c r="K358" s="174"/>
      <c r="L358" s="176"/>
      <c r="M358" s="176"/>
      <c r="N358" s="176"/>
      <c r="O358" s="176"/>
    </row>
    <row r="359" spans="1:15" ht="15">
      <c r="A359" s="119" t="s">
        <v>282</v>
      </c>
      <c r="B359" s="149">
        <v>67</v>
      </c>
      <c r="C359" s="148">
        <v>0.002107581000314564</v>
      </c>
      <c r="D359" s="149">
        <v>4366012.93</v>
      </c>
      <c r="E359" s="148">
        <v>0.0014276615462428064</v>
      </c>
      <c r="F359" s="193"/>
      <c r="G359" s="174"/>
      <c r="H359" s="174"/>
      <c r="I359" s="174"/>
      <c r="J359" s="174"/>
      <c r="K359" s="174"/>
      <c r="L359" s="176"/>
      <c r="M359" s="176"/>
      <c r="N359" s="176"/>
      <c r="O359" s="176"/>
    </row>
    <row r="360" spans="1:15" ht="15">
      <c r="A360" s="119" t="s">
        <v>120</v>
      </c>
      <c r="B360" s="149">
        <v>484</v>
      </c>
      <c r="C360" s="148">
        <v>0.01522491349480969</v>
      </c>
      <c r="D360" s="149">
        <v>25236405.71</v>
      </c>
      <c r="E360" s="148">
        <v>0.008252162001166907</v>
      </c>
      <c r="F360" s="193"/>
      <c r="G360" s="174"/>
      <c r="H360" s="174"/>
      <c r="I360" s="174"/>
      <c r="J360" s="174"/>
      <c r="K360" s="174"/>
      <c r="L360" s="176"/>
      <c r="M360" s="176"/>
      <c r="N360" s="176"/>
      <c r="O360" s="176"/>
    </row>
    <row r="361" spans="1:15" ht="15">
      <c r="A361" s="119" t="s">
        <v>283</v>
      </c>
      <c r="B361" s="149">
        <v>0</v>
      </c>
      <c r="C361" s="148">
        <v>0</v>
      </c>
      <c r="D361" s="149">
        <v>0</v>
      </c>
      <c r="E361" s="148">
        <v>0</v>
      </c>
      <c r="F361" s="193"/>
      <c r="G361" s="174"/>
      <c r="H361" s="174"/>
      <c r="I361" s="174"/>
      <c r="J361" s="174"/>
      <c r="K361" s="174"/>
      <c r="L361" s="176"/>
      <c r="M361" s="176"/>
      <c r="N361" s="176"/>
      <c r="O361" s="176"/>
    </row>
    <row r="362" spans="1:15" ht="15">
      <c r="A362" s="119" t="s">
        <v>94</v>
      </c>
      <c r="B362" s="149">
        <v>10639</v>
      </c>
      <c r="C362" s="148">
        <v>0.3346649889902485</v>
      </c>
      <c r="D362" s="149">
        <v>648237485.62</v>
      </c>
      <c r="E362" s="148">
        <v>0.21196999319303397</v>
      </c>
      <c r="F362" s="193"/>
      <c r="G362" s="174"/>
      <c r="H362" s="174"/>
      <c r="I362" s="174"/>
      <c r="J362" s="174"/>
      <c r="K362" s="174"/>
      <c r="L362" s="176"/>
      <c r="M362" s="176"/>
      <c r="N362" s="176"/>
      <c r="O362" s="176"/>
    </row>
    <row r="363" spans="1:15" ht="18.75" thickBot="1">
      <c r="A363" s="188" t="s">
        <v>33</v>
      </c>
      <c r="B363" s="168">
        <v>31790</v>
      </c>
      <c r="C363" s="169">
        <v>1</v>
      </c>
      <c r="D363" s="170">
        <v>3058156845.01</v>
      </c>
      <c r="E363" s="169">
        <v>1</v>
      </c>
      <c r="F363" s="193"/>
      <c r="G363" s="174"/>
      <c r="H363" s="174"/>
      <c r="I363" s="174"/>
      <c r="J363" s="174"/>
      <c r="K363" s="174"/>
      <c r="L363" s="176"/>
      <c r="M363" s="328"/>
      <c r="N363" s="176"/>
      <c r="O363" s="176"/>
    </row>
    <row r="364" spans="1:15" ht="15.75" thickTop="1">
      <c r="A364" s="178"/>
      <c r="B364" s="114"/>
      <c r="C364" s="178"/>
      <c r="D364" s="114"/>
      <c r="E364" s="178"/>
      <c r="F364" s="174"/>
      <c r="G364" s="174"/>
      <c r="H364" s="174"/>
      <c r="I364" s="174"/>
      <c r="J364" s="174"/>
      <c r="K364" s="174"/>
      <c r="L364" s="176"/>
      <c r="M364" s="176"/>
      <c r="N364" s="176"/>
      <c r="O364" s="176"/>
    </row>
    <row r="365" spans="1:15" ht="15.75">
      <c r="A365" s="154" t="s">
        <v>518</v>
      </c>
      <c r="B365" s="174"/>
      <c r="C365" s="174"/>
      <c r="D365" s="174"/>
      <c r="E365" s="174"/>
      <c r="F365" s="174"/>
      <c r="G365" s="174"/>
      <c r="H365" s="174"/>
      <c r="I365" s="174"/>
      <c r="J365" s="174"/>
      <c r="K365" s="174"/>
      <c r="L365" s="176"/>
      <c r="M365" s="176"/>
      <c r="N365" s="176"/>
      <c r="O365" s="176"/>
    </row>
    <row r="366" spans="1:15" ht="10.5" customHeight="1" thickBot="1">
      <c r="A366" s="154"/>
      <c r="B366" s="174"/>
      <c r="C366" s="174"/>
      <c r="D366" s="174"/>
      <c r="E366" s="174"/>
      <c r="F366" s="174"/>
      <c r="G366" s="174"/>
      <c r="H366" s="174"/>
      <c r="I366" s="174"/>
      <c r="J366" s="174"/>
      <c r="K366" s="174"/>
      <c r="L366" s="176"/>
      <c r="M366" s="176"/>
      <c r="N366" s="176"/>
      <c r="O366" s="176"/>
    </row>
    <row r="367" spans="1:15" ht="15">
      <c r="A367" s="255" t="s">
        <v>350</v>
      </c>
      <c r="B367" s="256">
        <v>5</v>
      </c>
      <c r="C367" s="256">
        <v>7</v>
      </c>
      <c r="D367" s="256">
        <v>8</v>
      </c>
      <c r="E367" s="241" t="s">
        <v>480</v>
      </c>
      <c r="F367" s="174"/>
      <c r="G367" s="174"/>
      <c r="H367" s="174"/>
      <c r="I367" s="174"/>
      <c r="J367" s="174"/>
      <c r="K367" s="174"/>
      <c r="L367" s="176"/>
      <c r="M367" s="176"/>
      <c r="N367" s="176"/>
      <c r="O367" s="176"/>
    </row>
    <row r="368" spans="1:15" ht="15">
      <c r="A368" s="257" t="s">
        <v>351</v>
      </c>
      <c r="B368" s="258">
        <v>40443</v>
      </c>
      <c r="C368" s="258">
        <v>40645</v>
      </c>
      <c r="D368" s="258">
        <v>40991</v>
      </c>
      <c r="E368" s="241" t="s">
        <v>480</v>
      </c>
      <c r="F368" s="174"/>
      <c r="G368" s="174"/>
      <c r="H368" s="174"/>
      <c r="I368" s="174"/>
      <c r="J368" s="174"/>
      <c r="K368" s="174"/>
      <c r="L368" s="176"/>
      <c r="M368" s="176"/>
      <c r="N368" s="176"/>
      <c r="O368" s="176"/>
    </row>
    <row r="369" spans="1:15" ht="15">
      <c r="A369" s="257" t="s">
        <v>352</v>
      </c>
      <c r="B369" s="259" t="s">
        <v>481</v>
      </c>
      <c r="C369" s="259" t="s">
        <v>481</v>
      </c>
      <c r="D369" s="259" t="s">
        <v>482</v>
      </c>
      <c r="E369" s="241" t="s">
        <v>480</v>
      </c>
      <c r="F369" s="240" t="s">
        <v>353</v>
      </c>
      <c r="G369" s="174"/>
      <c r="H369" s="174"/>
      <c r="I369" s="174"/>
      <c r="J369" s="174"/>
      <c r="K369" s="174"/>
      <c r="L369" s="176"/>
      <c r="M369" s="176"/>
      <c r="N369" s="176"/>
      <c r="O369" s="176"/>
    </row>
    <row r="370" spans="1:15" ht="15">
      <c r="A370" s="257" t="s">
        <v>354</v>
      </c>
      <c r="B370" s="259" t="s">
        <v>483</v>
      </c>
      <c r="C370" s="259" t="s">
        <v>483</v>
      </c>
      <c r="D370" s="259" t="s">
        <v>483</v>
      </c>
      <c r="E370" s="241" t="s">
        <v>484</v>
      </c>
      <c r="F370" s="240" t="s">
        <v>353</v>
      </c>
      <c r="G370" s="174"/>
      <c r="H370" s="174"/>
      <c r="I370" s="174"/>
      <c r="J370" s="174"/>
      <c r="K370" s="174"/>
      <c r="L370" s="176"/>
      <c r="M370" s="176"/>
      <c r="N370" s="176"/>
      <c r="O370" s="176"/>
    </row>
    <row r="371" spans="1:15" ht="15">
      <c r="A371" s="257" t="s">
        <v>355</v>
      </c>
      <c r="B371" s="259" t="s">
        <v>356</v>
      </c>
      <c r="C371" s="259" t="s">
        <v>333</v>
      </c>
      <c r="D371" s="259" t="s">
        <v>333</v>
      </c>
      <c r="E371" s="241" t="s">
        <v>480</v>
      </c>
      <c r="F371" s="240"/>
      <c r="G371" s="174"/>
      <c r="H371" s="174"/>
      <c r="I371" s="174"/>
      <c r="J371" s="174"/>
      <c r="K371" s="174"/>
      <c r="L371" s="176"/>
      <c r="M371" s="176"/>
      <c r="N371" s="176"/>
      <c r="O371" s="176"/>
    </row>
    <row r="372" spans="1:15" ht="15">
      <c r="A372" s="257" t="s">
        <v>357</v>
      </c>
      <c r="B372" s="260">
        <v>600000000</v>
      </c>
      <c r="C372" s="260">
        <v>750000000</v>
      </c>
      <c r="D372" s="260">
        <v>500000000</v>
      </c>
      <c r="E372" s="241" t="s">
        <v>480</v>
      </c>
      <c r="F372" s="240"/>
      <c r="G372" s="174"/>
      <c r="H372" s="174"/>
      <c r="I372" s="174"/>
      <c r="J372" s="174"/>
      <c r="K372" s="174"/>
      <c r="L372" s="176"/>
      <c r="M372" s="176"/>
      <c r="N372" s="176"/>
      <c r="O372" s="176"/>
    </row>
    <row r="373" spans="1:15" ht="15">
      <c r="A373" s="257" t="s">
        <v>493</v>
      </c>
      <c r="B373" s="260">
        <v>600000000</v>
      </c>
      <c r="C373" s="260">
        <v>750000000</v>
      </c>
      <c r="D373" s="260">
        <v>500000000</v>
      </c>
      <c r="E373" s="241" t="s">
        <v>485</v>
      </c>
      <c r="F373" s="240"/>
      <c r="G373" s="174"/>
      <c r="H373" s="174"/>
      <c r="I373" s="174"/>
      <c r="J373" s="174"/>
      <c r="K373" s="174"/>
      <c r="L373" s="176"/>
      <c r="M373" s="176"/>
      <c r="N373" s="176"/>
      <c r="O373" s="176"/>
    </row>
    <row r="374" spans="1:15" ht="15">
      <c r="A374" s="257" t="s">
        <v>358</v>
      </c>
      <c r="B374" s="261">
        <v>1.1951715071112705</v>
      </c>
      <c r="C374" s="262" t="s">
        <v>359</v>
      </c>
      <c r="D374" s="262" t="s">
        <v>359</v>
      </c>
      <c r="E374" s="241" t="s">
        <v>471</v>
      </c>
      <c r="F374" s="240"/>
      <c r="G374" s="174"/>
      <c r="H374" s="174"/>
      <c r="I374" s="174"/>
      <c r="J374" s="174"/>
      <c r="K374" s="174"/>
      <c r="L374" s="176"/>
      <c r="M374" s="176"/>
      <c r="N374" s="176"/>
      <c r="O374" s="176"/>
    </row>
    <row r="375" spans="1:15" ht="15">
      <c r="A375" s="257" t="s">
        <v>360</v>
      </c>
      <c r="B375" s="259" t="s">
        <v>361</v>
      </c>
      <c r="C375" s="259" t="s">
        <v>361</v>
      </c>
      <c r="D375" s="259" t="s">
        <v>361</v>
      </c>
      <c r="E375" s="241" t="s">
        <v>480</v>
      </c>
      <c r="F375" s="240"/>
      <c r="G375" s="174"/>
      <c r="H375" s="174"/>
      <c r="I375" s="174"/>
      <c r="J375" s="174"/>
      <c r="K375" s="174"/>
      <c r="L375" s="176"/>
      <c r="M375" s="176"/>
      <c r="N375" s="176"/>
      <c r="O375" s="176"/>
    </row>
    <row r="376" spans="1:15" ht="15">
      <c r="A376" s="257" t="s">
        <v>362</v>
      </c>
      <c r="B376" s="258">
        <v>42269</v>
      </c>
      <c r="C376" s="258">
        <v>43202</v>
      </c>
      <c r="D376" s="258">
        <v>42452</v>
      </c>
      <c r="E376" s="241" t="s">
        <v>480</v>
      </c>
      <c r="F376" s="240"/>
      <c r="G376" s="174"/>
      <c r="H376" s="174"/>
      <c r="I376" s="174"/>
      <c r="J376" s="174"/>
      <c r="K376" s="174"/>
      <c r="L376" s="176"/>
      <c r="M376" s="176"/>
      <c r="N376" s="176"/>
      <c r="O376" s="176"/>
    </row>
    <row r="377" spans="1:15" ht="15">
      <c r="A377" s="257" t="s">
        <v>363</v>
      </c>
      <c r="B377" s="258">
        <v>42635</v>
      </c>
      <c r="C377" s="258">
        <v>43567</v>
      </c>
      <c r="D377" s="258">
        <v>42817</v>
      </c>
      <c r="E377" s="241" t="s">
        <v>480</v>
      </c>
      <c r="F377" s="240" t="s">
        <v>353</v>
      </c>
      <c r="G377" s="174"/>
      <c r="H377" s="174"/>
      <c r="I377" s="174"/>
      <c r="J377" s="174"/>
      <c r="K377" s="174"/>
      <c r="L377" s="176"/>
      <c r="M377" s="176"/>
      <c r="N377" s="176"/>
      <c r="O377" s="176"/>
    </row>
    <row r="378" spans="1:15" ht="15">
      <c r="A378" s="257" t="s">
        <v>364</v>
      </c>
      <c r="B378" s="259" t="s">
        <v>365</v>
      </c>
      <c r="C378" s="259" t="s">
        <v>366</v>
      </c>
      <c r="D378" s="259" t="s">
        <v>367</v>
      </c>
      <c r="E378" s="241" t="s">
        <v>480</v>
      </c>
      <c r="F378" s="240"/>
      <c r="G378" s="174"/>
      <c r="H378" s="174"/>
      <c r="I378" s="174"/>
      <c r="J378" s="174"/>
      <c r="K378" s="174"/>
      <c r="L378" s="176"/>
      <c r="M378" s="176"/>
      <c r="N378" s="176"/>
      <c r="O378" s="176"/>
    </row>
    <row r="379" spans="1:15" ht="15">
      <c r="A379" s="257" t="s">
        <v>368</v>
      </c>
      <c r="B379" s="259" t="s">
        <v>259</v>
      </c>
      <c r="C379" s="259" t="s">
        <v>259</v>
      </c>
      <c r="D379" s="259" t="s">
        <v>259</v>
      </c>
      <c r="E379" s="241" t="s">
        <v>480</v>
      </c>
      <c r="F379" s="240"/>
      <c r="G379" s="174"/>
      <c r="H379" s="174"/>
      <c r="I379" s="174"/>
      <c r="J379" s="174"/>
      <c r="K379" s="174"/>
      <c r="L379" s="176"/>
      <c r="M379" s="176"/>
      <c r="N379" s="176"/>
      <c r="O379" s="176"/>
    </row>
    <row r="380" spans="1:15" ht="15">
      <c r="A380" s="257" t="s">
        <v>369</v>
      </c>
      <c r="B380" s="259" t="s">
        <v>370</v>
      </c>
      <c r="C380" s="259" t="s">
        <v>370</v>
      </c>
      <c r="D380" s="259" t="s">
        <v>80</v>
      </c>
      <c r="E380" s="241" t="s">
        <v>480</v>
      </c>
      <c r="F380" s="240"/>
      <c r="G380" s="174"/>
      <c r="H380" s="174"/>
      <c r="I380" s="174"/>
      <c r="J380" s="174"/>
      <c r="K380" s="174"/>
      <c r="L380" s="176"/>
      <c r="M380" s="176"/>
      <c r="N380" s="176"/>
      <c r="O380" s="176"/>
    </row>
    <row r="381" spans="1:15" ht="15">
      <c r="A381" s="257" t="s">
        <v>371</v>
      </c>
      <c r="B381" s="258" t="s">
        <v>486</v>
      </c>
      <c r="C381" s="258" t="s">
        <v>487</v>
      </c>
      <c r="D381" s="258" t="s">
        <v>488</v>
      </c>
      <c r="E381" s="241" t="s">
        <v>480</v>
      </c>
      <c r="F381" s="240"/>
      <c r="G381" s="174"/>
      <c r="H381" s="174"/>
      <c r="I381" s="174"/>
      <c r="J381" s="174"/>
      <c r="K381" s="174"/>
      <c r="L381" s="176"/>
      <c r="M381" s="176"/>
      <c r="N381" s="176"/>
      <c r="O381" s="176"/>
    </row>
    <row r="382" spans="1:15" ht="15">
      <c r="A382" s="257" t="s">
        <v>372</v>
      </c>
      <c r="B382" s="263">
        <v>0.0325</v>
      </c>
      <c r="C382" s="263">
        <v>0.0475</v>
      </c>
      <c r="D382" s="263" t="s">
        <v>489</v>
      </c>
      <c r="E382" s="241" t="s">
        <v>480</v>
      </c>
      <c r="F382" s="240"/>
      <c r="G382" s="174"/>
      <c r="H382" s="174"/>
      <c r="I382" s="174"/>
      <c r="J382" s="174"/>
      <c r="K382" s="174"/>
      <c r="L382" s="176"/>
      <c r="M382" s="176"/>
      <c r="N382" s="176"/>
      <c r="O382" s="176"/>
    </row>
    <row r="383" spans="1:15" ht="15">
      <c r="A383" s="257" t="s">
        <v>373</v>
      </c>
      <c r="B383" s="263">
        <v>0.0135</v>
      </c>
      <c r="C383" s="263">
        <v>0.01275</v>
      </c>
      <c r="D383" s="263" t="s">
        <v>490</v>
      </c>
      <c r="E383" s="241" t="s">
        <v>480</v>
      </c>
      <c r="F383" s="240" t="s">
        <v>353</v>
      </c>
      <c r="G383" s="174"/>
      <c r="H383" s="174"/>
      <c r="I383" s="174"/>
      <c r="J383" s="174"/>
      <c r="K383" s="174"/>
      <c r="L383" s="176"/>
      <c r="M383" s="176"/>
      <c r="N383" s="176"/>
      <c r="O383" s="176"/>
    </row>
    <row r="384" spans="1:15" ht="15">
      <c r="A384" s="257" t="s">
        <v>374</v>
      </c>
      <c r="B384" s="139" t="s">
        <v>469</v>
      </c>
      <c r="C384" s="139" t="s">
        <v>469</v>
      </c>
      <c r="D384" s="259" t="s">
        <v>359</v>
      </c>
      <c r="E384" s="241" t="s">
        <v>471</v>
      </c>
      <c r="F384" s="240"/>
      <c r="G384" s="174"/>
      <c r="H384" s="174"/>
      <c r="I384" s="174"/>
      <c r="J384" s="174"/>
      <c r="K384" s="174"/>
      <c r="L384" s="176"/>
      <c r="M384" s="176"/>
      <c r="N384" s="176"/>
      <c r="O384" s="176"/>
    </row>
    <row r="385" spans="1:15" ht="15">
      <c r="A385" s="257" t="s">
        <v>375</v>
      </c>
      <c r="B385" s="139" t="s">
        <v>356</v>
      </c>
      <c r="C385" s="139" t="s">
        <v>333</v>
      </c>
      <c r="D385" s="259" t="s">
        <v>359</v>
      </c>
      <c r="E385" s="241" t="s">
        <v>471</v>
      </c>
      <c r="F385" s="240"/>
      <c r="G385" s="174"/>
      <c r="H385" s="174"/>
      <c r="I385" s="174"/>
      <c r="J385" s="174"/>
      <c r="K385" s="174"/>
      <c r="L385" s="176"/>
      <c r="M385" s="176"/>
      <c r="N385" s="176"/>
      <c r="O385" s="176"/>
    </row>
    <row r="386" spans="1:15" ht="15">
      <c r="A386" s="257" t="s">
        <v>376</v>
      </c>
      <c r="B386" s="260">
        <v>600000000</v>
      </c>
      <c r="C386" s="260">
        <v>750000000</v>
      </c>
      <c r="D386" s="259" t="s">
        <v>359</v>
      </c>
      <c r="E386" s="241" t="s">
        <v>471</v>
      </c>
      <c r="F386" s="240"/>
      <c r="G386" s="174"/>
      <c r="H386" s="174"/>
      <c r="I386" s="174"/>
      <c r="J386" s="174"/>
      <c r="K386" s="174"/>
      <c r="L386" s="176"/>
      <c r="M386" s="176"/>
      <c r="N386" s="176"/>
      <c r="O386" s="176"/>
    </row>
    <row r="387" spans="1:15" ht="15">
      <c r="A387" s="257" t="s">
        <v>377</v>
      </c>
      <c r="B387" s="258">
        <v>42635</v>
      </c>
      <c r="C387" s="258">
        <v>43202</v>
      </c>
      <c r="D387" s="259" t="s">
        <v>359</v>
      </c>
      <c r="E387" s="241" t="s">
        <v>471</v>
      </c>
      <c r="F387" s="240"/>
      <c r="G387" s="174"/>
      <c r="H387" s="174"/>
      <c r="I387" s="174"/>
      <c r="J387" s="174"/>
      <c r="K387" s="174"/>
      <c r="L387" s="176"/>
      <c r="M387" s="176"/>
      <c r="N387" s="176"/>
      <c r="O387" s="176"/>
    </row>
    <row r="388" spans="1:15" ht="15">
      <c r="A388" s="257" t="s">
        <v>378</v>
      </c>
      <c r="B388" s="264" t="s">
        <v>491</v>
      </c>
      <c r="C388" s="264" t="s">
        <v>492</v>
      </c>
      <c r="D388" s="259" t="s">
        <v>359</v>
      </c>
      <c r="E388" s="241" t="s">
        <v>471</v>
      </c>
      <c r="F388" s="240"/>
      <c r="G388" s="174"/>
      <c r="H388" s="174"/>
      <c r="I388" s="174"/>
      <c r="J388" s="174"/>
      <c r="K388" s="174"/>
      <c r="L388" s="176"/>
      <c r="M388" s="176"/>
      <c r="N388" s="176"/>
      <c r="O388" s="176"/>
    </row>
    <row r="389" spans="1:15" ht="15">
      <c r="A389" s="257" t="s">
        <v>379</v>
      </c>
      <c r="B389" s="263">
        <v>0.0325</v>
      </c>
      <c r="C389" s="263">
        <v>0.0475</v>
      </c>
      <c r="D389" s="259" t="s">
        <v>359</v>
      </c>
      <c r="E389" s="241" t="s">
        <v>471</v>
      </c>
      <c r="F389" s="240"/>
      <c r="G389" s="174"/>
      <c r="H389" s="174"/>
      <c r="I389" s="174"/>
      <c r="J389" s="174"/>
      <c r="K389" s="174"/>
      <c r="L389" s="176"/>
      <c r="M389" s="176"/>
      <c r="N389" s="176"/>
      <c r="O389" s="176"/>
    </row>
    <row r="390" spans="1:15" ht="15.75" thickBot="1">
      <c r="A390" s="265" t="s">
        <v>380</v>
      </c>
      <c r="B390" s="266">
        <v>0</v>
      </c>
      <c r="C390" s="266">
        <v>0</v>
      </c>
      <c r="D390" s="267" t="s">
        <v>359</v>
      </c>
      <c r="E390" s="241" t="s">
        <v>471</v>
      </c>
      <c r="F390" s="240" t="s">
        <v>353</v>
      </c>
      <c r="G390" s="174"/>
      <c r="H390" s="174"/>
      <c r="I390" s="174"/>
      <c r="J390" s="174"/>
      <c r="K390" s="174"/>
      <c r="L390" s="176"/>
      <c r="M390" s="176"/>
      <c r="N390" s="176"/>
      <c r="O390" s="176"/>
    </row>
    <row r="391" spans="1:15" ht="15">
      <c r="A391" s="298"/>
      <c r="B391" s="299"/>
      <c r="C391" s="299"/>
      <c r="D391" s="300"/>
      <c r="E391" s="241"/>
      <c r="F391" s="240"/>
      <c r="G391" s="174"/>
      <c r="H391" s="174"/>
      <c r="I391" s="174"/>
      <c r="J391" s="174"/>
      <c r="K391" s="174"/>
      <c r="L391" s="176"/>
      <c r="M391" s="176"/>
      <c r="N391" s="176"/>
      <c r="O391" s="176"/>
    </row>
    <row r="392" spans="1:15" ht="15.75">
      <c r="A392" s="197" t="s">
        <v>381</v>
      </c>
      <c r="B392" s="174"/>
      <c r="C392" s="174"/>
      <c r="D392" s="174"/>
      <c r="E392" s="174"/>
      <c r="F392" s="174"/>
      <c r="G392" s="174"/>
      <c r="H392" s="174"/>
      <c r="I392" s="174"/>
      <c r="J392" s="174"/>
      <c r="K392" s="174"/>
      <c r="L392" s="176"/>
      <c r="M392" s="176"/>
      <c r="N392" s="176"/>
      <c r="O392" s="176"/>
    </row>
    <row r="393" spans="1:15" ht="10.5" customHeight="1" thickBot="1">
      <c r="A393" s="197"/>
      <c r="B393" s="174"/>
      <c r="C393" s="174"/>
      <c r="D393" s="174"/>
      <c r="E393" s="174"/>
      <c r="F393" s="174"/>
      <c r="G393" s="174"/>
      <c r="H393" s="174"/>
      <c r="I393" s="174"/>
      <c r="J393" s="174"/>
      <c r="K393" s="174"/>
      <c r="L393" s="176"/>
      <c r="M393" s="176"/>
      <c r="N393" s="176"/>
      <c r="O393" s="176"/>
    </row>
    <row r="394" spans="1:15" ht="31.5">
      <c r="A394" s="268" t="s">
        <v>517</v>
      </c>
      <c r="B394" s="338" t="s">
        <v>382</v>
      </c>
      <c r="C394" s="338"/>
      <c r="D394" s="338"/>
      <c r="E394" s="370" t="s">
        <v>383</v>
      </c>
      <c r="F394" s="375"/>
      <c r="G394" s="375"/>
      <c r="H394" s="269" t="s">
        <v>384</v>
      </c>
      <c r="I394" s="370" t="s">
        <v>385</v>
      </c>
      <c r="J394" s="370"/>
      <c r="K394" s="370"/>
      <c r="L394" s="371"/>
      <c r="M394" s="176"/>
      <c r="N394" s="176"/>
      <c r="O394" s="176"/>
    </row>
    <row r="395" spans="1:15" ht="38.25" customHeight="1">
      <c r="A395" s="270" t="s">
        <v>494</v>
      </c>
      <c r="B395" s="336" t="s">
        <v>495</v>
      </c>
      <c r="C395" s="337"/>
      <c r="D395" s="337"/>
      <c r="E395" s="336" t="s">
        <v>496</v>
      </c>
      <c r="F395" s="340"/>
      <c r="G395" s="340"/>
      <c r="H395" s="304" t="s">
        <v>497</v>
      </c>
      <c r="I395" s="336" t="s">
        <v>498</v>
      </c>
      <c r="J395" s="337"/>
      <c r="K395" s="337"/>
      <c r="L395" s="340"/>
      <c r="M395" s="176"/>
      <c r="N395" s="176"/>
      <c r="O395" s="176"/>
    </row>
    <row r="396" spans="1:15" ht="32.25" customHeight="1">
      <c r="A396" s="270" t="s">
        <v>499</v>
      </c>
      <c r="B396" s="337" t="s">
        <v>500</v>
      </c>
      <c r="C396" s="337"/>
      <c r="D396" s="337"/>
      <c r="E396" s="336" t="s">
        <v>501</v>
      </c>
      <c r="F396" s="340"/>
      <c r="G396" s="340"/>
      <c r="H396" s="304" t="s">
        <v>497</v>
      </c>
      <c r="I396" s="372" t="s">
        <v>500</v>
      </c>
      <c r="J396" s="373"/>
      <c r="K396" s="373"/>
      <c r="L396" s="374"/>
      <c r="M396" s="176"/>
      <c r="N396" s="176"/>
      <c r="O396" s="176"/>
    </row>
    <row r="397" spans="1:15" ht="38.25" customHeight="1">
      <c r="A397" s="271" t="s">
        <v>152</v>
      </c>
      <c r="B397" s="336" t="s">
        <v>502</v>
      </c>
      <c r="C397" s="337"/>
      <c r="D397" s="337"/>
      <c r="E397" s="336" t="s">
        <v>503</v>
      </c>
      <c r="F397" s="340"/>
      <c r="G397" s="340"/>
      <c r="H397" s="304" t="s">
        <v>504</v>
      </c>
      <c r="I397" s="336" t="s">
        <v>505</v>
      </c>
      <c r="J397" s="337"/>
      <c r="K397" s="337"/>
      <c r="L397" s="340"/>
      <c r="M397" s="176"/>
      <c r="N397" s="176"/>
      <c r="O397" s="176"/>
    </row>
    <row r="398" spans="1:15" ht="38.25" customHeight="1">
      <c r="A398" s="271" t="s">
        <v>506</v>
      </c>
      <c r="B398" s="336" t="s">
        <v>507</v>
      </c>
      <c r="C398" s="337"/>
      <c r="D398" s="337"/>
      <c r="E398" s="336" t="s">
        <v>503</v>
      </c>
      <c r="F398" s="340"/>
      <c r="G398" s="340"/>
      <c r="H398" s="304" t="s">
        <v>497</v>
      </c>
      <c r="I398" s="336" t="s">
        <v>508</v>
      </c>
      <c r="J398" s="337"/>
      <c r="K398" s="337"/>
      <c r="L398" s="340"/>
      <c r="M398" s="176"/>
      <c r="N398" s="176"/>
      <c r="O398" s="176"/>
    </row>
    <row r="399" spans="1:15" ht="38.25" customHeight="1">
      <c r="A399" s="271" t="s">
        <v>148</v>
      </c>
      <c r="B399" s="336" t="s">
        <v>509</v>
      </c>
      <c r="C399" s="340"/>
      <c r="D399" s="340"/>
      <c r="E399" s="336" t="s">
        <v>510</v>
      </c>
      <c r="F399" s="340"/>
      <c r="G399" s="340"/>
      <c r="H399" s="304" t="s">
        <v>504</v>
      </c>
      <c r="I399" s="336" t="s">
        <v>550</v>
      </c>
      <c r="J399" s="337"/>
      <c r="K399" s="337"/>
      <c r="L399" s="340"/>
      <c r="M399" s="176"/>
      <c r="N399" s="176"/>
      <c r="O399" s="176"/>
    </row>
    <row r="400" spans="1:15" ht="38.25" customHeight="1">
      <c r="A400" s="271" t="s">
        <v>148</v>
      </c>
      <c r="B400" s="336" t="s">
        <v>509</v>
      </c>
      <c r="C400" s="336"/>
      <c r="D400" s="336"/>
      <c r="E400" s="336" t="s">
        <v>511</v>
      </c>
      <c r="F400" s="340"/>
      <c r="G400" s="340"/>
      <c r="H400" s="304" t="s">
        <v>497</v>
      </c>
      <c r="I400" s="336" t="s">
        <v>512</v>
      </c>
      <c r="J400" s="337"/>
      <c r="K400" s="337"/>
      <c r="L400" s="340"/>
      <c r="M400" s="176"/>
      <c r="N400" s="176"/>
      <c r="O400" s="176"/>
    </row>
    <row r="401" spans="1:15" ht="38.25" customHeight="1">
      <c r="A401" s="271" t="s">
        <v>530</v>
      </c>
      <c r="B401" s="336" t="s">
        <v>513</v>
      </c>
      <c r="C401" s="336"/>
      <c r="D401" s="336"/>
      <c r="E401" s="336" t="s">
        <v>510</v>
      </c>
      <c r="F401" s="340"/>
      <c r="G401" s="340"/>
      <c r="H401" s="304" t="s">
        <v>504</v>
      </c>
      <c r="I401" s="336" t="s">
        <v>553</v>
      </c>
      <c r="J401" s="337"/>
      <c r="K401" s="337"/>
      <c r="L401" s="340"/>
      <c r="M401" s="176"/>
      <c r="N401" s="176"/>
      <c r="O401" s="176"/>
    </row>
    <row r="402" spans="1:15" ht="38.25" customHeight="1">
      <c r="A402" s="271" t="s">
        <v>530</v>
      </c>
      <c r="B402" s="336" t="s">
        <v>513</v>
      </c>
      <c r="C402" s="336"/>
      <c r="D402" s="336"/>
      <c r="E402" s="336" t="s">
        <v>511</v>
      </c>
      <c r="F402" s="340"/>
      <c r="G402" s="340"/>
      <c r="H402" s="304" t="s">
        <v>497</v>
      </c>
      <c r="I402" s="336" t="s">
        <v>552</v>
      </c>
      <c r="J402" s="336"/>
      <c r="K402" s="336"/>
      <c r="L402" s="340"/>
      <c r="M402" s="176"/>
      <c r="N402" s="176"/>
      <c r="O402" s="176"/>
    </row>
    <row r="403" spans="1:15" ht="38.25" customHeight="1">
      <c r="A403" s="271" t="s">
        <v>149</v>
      </c>
      <c r="B403" s="336" t="s">
        <v>513</v>
      </c>
      <c r="C403" s="336"/>
      <c r="D403" s="336"/>
      <c r="E403" s="336" t="s">
        <v>528</v>
      </c>
      <c r="F403" s="340"/>
      <c r="G403" s="340"/>
      <c r="H403" s="304" t="s">
        <v>504</v>
      </c>
      <c r="I403" s="336" t="s">
        <v>551</v>
      </c>
      <c r="J403" s="336"/>
      <c r="K403" s="336"/>
      <c r="L403" s="340"/>
      <c r="M403" s="176"/>
      <c r="N403" s="176"/>
      <c r="O403" s="176"/>
    </row>
    <row r="404" spans="1:15" ht="47.25" customHeight="1">
      <c r="A404" s="271" t="s">
        <v>531</v>
      </c>
      <c r="B404" s="336" t="s">
        <v>514</v>
      </c>
      <c r="C404" s="336"/>
      <c r="D404" s="336"/>
      <c r="E404" s="336" t="s">
        <v>515</v>
      </c>
      <c r="F404" s="340"/>
      <c r="G404" s="340"/>
      <c r="H404" s="304" t="s">
        <v>497</v>
      </c>
      <c r="I404" s="337" t="s">
        <v>516</v>
      </c>
      <c r="J404" s="337"/>
      <c r="K404" s="337"/>
      <c r="L404" s="340"/>
      <c r="M404" s="176"/>
      <c r="N404" s="176"/>
      <c r="O404" s="176"/>
    </row>
    <row r="405" spans="1:15" ht="49.5" customHeight="1" thickBot="1">
      <c r="A405" s="272" t="s">
        <v>532</v>
      </c>
      <c r="B405" s="376" t="s">
        <v>534</v>
      </c>
      <c r="C405" s="377"/>
      <c r="D405" s="377"/>
      <c r="E405" s="378" t="s">
        <v>533</v>
      </c>
      <c r="F405" s="379"/>
      <c r="G405" s="380"/>
      <c r="H405" s="305" t="s">
        <v>497</v>
      </c>
      <c r="I405" s="376" t="s">
        <v>529</v>
      </c>
      <c r="J405" s="376"/>
      <c r="K405" s="376"/>
      <c r="L405" s="377"/>
      <c r="M405" s="176"/>
      <c r="N405" s="176"/>
      <c r="O405" s="176"/>
    </row>
    <row r="413" ht="18">
      <c r="M413" s="328"/>
    </row>
  </sheetData>
  <sheetProtection/>
  <mergeCells count="67">
    <mergeCell ref="B402:D402"/>
    <mergeCell ref="E402:G402"/>
    <mergeCell ref="I402:L402"/>
    <mergeCell ref="I403:L403"/>
    <mergeCell ref="B405:D405"/>
    <mergeCell ref="E405:G405"/>
    <mergeCell ref="I405:L405"/>
    <mergeCell ref="I404:L404"/>
    <mergeCell ref="B404:D404"/>
    <mergeCell ref="E404:G404"/>
    <mergeCell ref="B403:D403"/>
    <mergeCell ref="E403:G403"/>
    <mergeCell ref="I399:L399"/>
    <mergeCell ref="I394:L394"/>
    <mergeCell ref="I396:L396"/>
    <mergeCell ref="I397:L397"/>
    <mergeCell ref="E395:G395"/>
    <mergeCell ref="I398:L398"/>
    <mergeCell ref="I395:L395"/>
    <mergeCell ref="E398:G398"/>
    <mergeCell ref="E394:G394"/>
    <mergeCell ref="A17:C17"/>
    <mergeCell ref="B23:C23"/>
    <mergeCell ref="B26:C26"/>
    <mergeCell ref="B35:D35"/>
    <mergeCell ref="E4:G4"/>
    <mergeCell ref="F178:J178"/>
    <mergeCell ref="A14:C14"/>
    <mergeCell ref="A7:M7"/>
    <mergeCell ref="A8:M8"/>
    <mergeCell ref="B36:D36"/>
    <mergeCell ref="B20:C20"/>
    <mergeCell ref="B21:C21"/>
    <mergeCell ref="A16:C16"/>
    <mergeCell ref="A12:C12"/>
    <mergeCell ref="B24:C24"/>
    <mergeCell ref="B25:C25"/>
    <mergeCell ref="I29:J29"/>
    <mergeCell ref="I400:L400"/>
    <mergeCell ref="E396:G396"/>
    <mergeCell ref="I401:L401"/>
    <mergeCell ref="B400:D400"/>
    <mergeCell ref="E400:G400"/>
    <mergeCell ref="B399:D399"/>
    <mergeCell ref="B401:D401"/>
    <mergeCell ref="E397:G397"/>
    <mergeCell ref="E399:G399"/>
    <mergeCell ref="B40:D40"/>
    <mergeCell ref="B395:D395"/>
    <mergeCell ref="B396:D396"/>
    <mergeCell ref="E401:G401"/>
    <mergeCell ref="K29:L29"/>
    <mergeCell ref="A31:D31"/>
    <mergeCell ref="B32:D32"/>
    <mergeCell ref="B29:D30"/>
    <mergeCell ref="E29:F29"/>
    <mergeCell ref="G29:H29"/>
    <mergeCell ref="B38:D38"/>
    <mergeCell ref="B22:C22"/>
    <mergeCell ref="B33:D33"/>
    <mergeCell ref="B398:D398"/>
    <mergeCell ref="B394:D394"/>
    <mergeCell ref="B34:D34"/>
    <mergeCell ref="B41:D41"/>
    <mergeCell ref="B37:D37"/>
    <mergeCell ref="B397:D397"/>
    <mergeCell ref="B39:D39"/>
  </mergeCells>
  <hyperlinks>
    <hyperlink ref="B26" r:id="rId1" display="http://www.ybs.co.uk/your-society/treasury/wholesale_funding/covered-bonds/reports_13.html"/>
  </hyperlinks>
  <printOptions/>
  <pageMargins left="0.11811023622047245" right="0.11811023622047245" top="0.3937007874015748" bottom="0.3937007874015748" header="0.5118110236220472" footer="0.31496062992125984"/>
  <pageSetup firstPageNumber="6" useFirstPageNumber="1" horizontalDpi="600" verticalDpi="600" orientation="landscape" paperSize="9" scale="40" r:id="rId3"/>
  <rowBreaks count="6" manualBreakCount="6">
    <brk id="94" max="12" man="1"/>
    <brk id="162" max="12" man="1"/>
    <brk id="236" max="12" man="1"/>
    <brk id="301" max="12" man="1"/>
    <brk id="364" max="12" man="1"/>
    <brk id="419" max="1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8"/>
  <sheetViews>
    <sheetView showGridLines="0" view="pageBreakPreview" zoomScale="90" zoomScaleNormal="75" zoomScaleSheetLayoutView="90" zoomScalePageLayoutView="0" workbookViewId="0" topLeftCell="A1">
      <selection activeCell="D12" sqref="D12"/>
    </sheetView>
  </sheetViews>
  <sheetFormatPr defaultColWidth="9.140625" defaultRowHeight="12.75"/>
  <cols>
    <col min="1" max="1" width="12.140625" style="66" customWidth="1"/>
    <col min="2" max="2" width="36.8515625" style="0" customWidth="1"/>
    <col min="3" max="3" width="17.421875" style="0" customWidth="1"/>
    <col min="4" max="4" width="18.8515625" style="0" customWidth="1"/>
    <col min="5" max="5" width="16.00390625" style="27" customWidth="1"/>
    <col min="6" max="6" width="24.140625" style="0" customWidth="1"/>
    <col min="7" max="7" width="18.28125" style="0" customWidth="1"/>
    <col min="8" max="8" width="18.140625" style="0" customWidth="1"/>
  </cols>
  <sheetData>
    <row r="1" spans="2:9" ht="12.75">
      <c r="B1" s="52" t="s">
        <v>35</v>
      </c>
      <c r="D1" s="11"/>
      <c r="E1" s="11"/>
      <c r="F1" s="2"/>
      <c r="G1" s="37"/>
      <c r="H1" s="55"/>
      <c r="I1" s="55"/>
    </row>
    <row r="2" spans="2:9" ht="12.75">
      <c r="B2" s="52" t="s">
        <v>145</v>
      </c>
      <c r="C2" s="1"/>
      <c r="E2" s="14"/>
      <c r="F2" s="1"/>
      <c r="G2" s="56"/>
      <c r="H2" s="57"/>
      <c r="I2" s="57"/>
    </row>
    <row r="3" spans="2:9" ht="12.75">
      <c r="B3" s="3"/>
      <c r="C3" s="3"/>
      <c r="D3" s="12"/>
      <c r="E3" s="12"/>
      <c r="F3" s="3"/>
      <c r="G3" s="54"/>
      <c r="H3" s="53"/>
      <c r="I3" s="53"/>
    </row>
    <row r="4" spans="2:9" ht="12.75">
      <c r="B4" s="36" t="s">
        <v>144</v>
      </c>
      <c r="C4" s="37"/>
      <c r="E4" s="53"/>
      <c r="F4" s="54"/>
      <c r="G4" s="54"/>
      <c r="H4" s="53"/>
      <c r="I4" s="53"/>
    </row>
    <row r="5" spans="2:10" ht="6" customHeight="1" thickBot="1">
      <c r="B5" s="16"/>
      <c r="C5" s="16"/>
      <c r="D5" s="16"/>
      <c r="E5" s="16"/>
      <c r="F5" s="16"/>
      <c r="G5" s="17"/>
      <c r="H5" s="17"/>
      <c r="I5" s="17"/>
      <c r="J5" s="18"/>
    </row>
    <row r="6" spans="1:9" ht="12.75">
      <c r="A6" s="67"/>
      <c r="C6" s="4"/>
      <c r="D6" s="7"/>
      <c r="E6" s="13"/>
      <c r="G6" s="18"/>
      <c r="H6" s="18"/>
      <c r="I6" s="18"/>
    </row>
    <row r="7" spans="1:9" ht="12.75">
      <c r="A7" s="67"/>
      <c r="B7" s="24" t="s">
        <v>0</v>
      </c>
      <c r="C7" s="25"/>
      <c r="D7" s="26"/>
      <c r="E7" s="19"/>
      <c r="G7" s="18"/>
      <c r="H7" s="18"/>
      <c r="I7" s="18"/>
    </row>
    <row r="8" spans="1:9" ht="12.75">
      <c r="A8" s="67"/>
      <c r="B8" s="39" t="s">
        <v>1</v>
      </c>
      <c r="C8" s="40"/>
      <c r="D8" s="79" t="e">
        <f>VLOOKUP(#REF!,#REF!,2,0)</f>
        <v>#REF!</v>
      </c>
      <c r="E8" s="64"/>
      <c r="G8" s="18"/>
      <c r="H8" s="18"/>
      <c r="I8" s="18"/>
    </row>
    <row r="9" spans="1:9" ht="12.75">
      <c r="A9" s="67"/>
      <c r="B9" s="41" t="s">
        <v>2</v>
      </c>
      <c r="C9" s="42"/>
      <c r="D9" s="81" t="e">
        <f>VLOOKUP(#REF!,#REF!,2,0)</f>
        <v>#REF!</v>
      </c>
      <c r="E9" s="64"/>
      <c r="G9" s="18"/>
      <c r="H9" s="18"/>
      <c r="I9" s="18"/>
    </row>
    <row r="10" spans="1:5" ht="12.75">
      <c r="A10" s="67"/>
      <c r="B10" s="41" t="s">
        <v>3</v>
      </c>
      <c r="C10" s="42"/>
      <c r="D10" s="72" t="e">
        <f>VLOOKUP(#REF!,#REF!,2,0)</f>
        <v>#REF!</v>
      </c>
      <c r="E10" s="64"/>
    </row>
    <row r="11" spans="1:5" ht="12.75">
      <c r="A11" s="68"/>
      <c r="B11" s="41" t="s">
        <v>88</v>
      </c>
      <c r="C11" s="42"/>
      <c r="D11" s="82" t="e">
        <f>VLOOKUP(#REF!,#REF!,2,0)</f>
        <v>#REF!</v>
      </c>
      <c r="E11" s="64"/>
    </row>
    <row r="12" spans="1:5" ht="12.75">
      <c r="A12" s="68"/>
      <c r="B12" s="41" t="s">
        <v>130</v>
      </c>
      <c r="C12" s="42"/>
      <c r="D12" s="83" t="e">
        <f>VLOOKUP(#REF!,#REF!,2,0)</f>
        <v>#REF!</v>
      </c>
      <c r="E12" s="64"/>
    </row>
    <row r="13" spans="1:5" ht="12.75">
      <c r="A13" s="68"/>
      <c r="B13" s="41" t="s">
        <v>131</v>
      </c>
      <c r="C13" s="42"/>
      <c r="D13" s="72" t="e">
        <f>VLOOKUP(#REF!,#REF!,2,0)</f>
        <v>#REF!</v>
      </c>
      <c r="E13" s="64"/>
    </row>
    <row r="14" spans="1:5" ht="12.75">
      <c r="A14" s="71"/>
      <c r="B14" s="41" t="s">
        <v>89</v>
      </c>
      <c r="C14" s="42"/>
      <c r="D14" s="82" t="e">
        <f>VLOOKUP(#REF!,#REF!,2,0)</f>
        <v>#REF!</v>
      </c>
      <c r="E14" s="64"/>
    </row>
    <row r="15" spans="1:5" ht="12.75">
      <c r="A15" s="68"/>
      <c r="B15" s="41" t="s">
        <v>132</v>
      </c>
      <c r="C15" s="42"/>
      <c r="D15" s="83" t="e">
        <f>VLOOKUP(#REF!,#REF!,2,0)</f>
        <v>#REF!</v>
      </c>
      <c r="E15" s="64"/>
    </row>
    <row r="16" spans="1:5" ht="12.75">
      <c r="A16" s="68"/>
      <c r="B16" s="41" t="s">
        <v>133</v>
      </c>
      <c r="C16" s="42"/>
      <c r="D16" s="72" t="e">
        <f>VLOOKUP(#REF!,#REF!,2,0)</f>
        <v>#REF!</v>
      </c>
      <c r="E16" s="64"/>
    </row>
    <row r="17" spans="1:5" ht="12.75">
      <c r="A17" s="69"/>
      <c r="B17" s="41" t="s">
        <v>90</v>
      </c>
      <c r="C17" s="42"/>
      <c r="D17" s="82" t="e">
        <f>VLOOKUP(#REF!,#REF!,2,0)</f>
        <v>#REF!</v>
      </c>
      <c r="E17" s="64"/>
    </row>
    <row r="18" spans="1:5" ht="12.75">
      <c r="A18" s="69"/>
      <c r="B18" s="41" t="s">
        <v>134</v>
      </c>
      <c r="C18" s="42"/>
      <c r="D18" s="83" t="e">
        <f>VLOOKUP(#REF!,#REF!,2,0)</f>
        <v>#REF!</v>
      </c>
      <c r="E18" s="64"/>
    </row>
    <row r="19" spans="1:5" ht="12.75">
      <c r="A19" s="69"/>
      <c r="B19" s="41" t="s">
        <v>135</v>
      </c>
      <c r="C19" s="42"/>
      <c r="D19" s="72" t="e">
        <f>VLOOKUP(#REF!,#REF!,2,0)</f>
        <v>#REF!</v>
      </c>
      <c r="E19" s="64"/>
    </row>
    <row r="20" spans="1:5" ht="12.75">
      <c r="A20" s="69"/>
      <c r="B20" s="41" t="s">
        <v>36</v>
      </c>
      <c r="C20" s="42"/>
      <c r="D20" s="104" t="e">
        <f>VLOOKUP(#REF!,#REF!,2,0)</f>
        <v>#REF!</v>
      </c>
      <c r="E20" s="64"/>
    </row>
    <row r="21" spans="1:5" ht="12.75">
      <c r="A21" s="69"/>
      <c r="B21" s="41" t="s">
        <v>136</v>
      </c>
      <c r="C21" s="42"/>
      <c r="D21" s="83" t="e">
        <f>VLOOKUP(#REF!,#REF!,2,0)</f>
        <v>#REF!</v>
      </c>
      <c r="E21" s="64"/>
    </row>
    <row r="22" spans="1:5" ht="12.75">
      <c r="A22" s="69"/>
      <c r="B22" s="44" t="s">
        <v>137</v>
      </c>
      <c r="C22" s="43"/>
      <c r="D22" s="79" t="e">
        <f>VLOOKUP(#REF!,#REF!,2,0)</f>
        <v>#REF!</v>
      </c>
      <c r="E22" s="64"/>
    </row>
    <row r="23" spans="2:4" ht="12.75">
      <c r="B23" s="65"/>
      <c r="C23" s="5"/>
      <c r="D23" s="19"/>
    </row>
    <row r="24" spans="2:4" ht="12.75">
      <c r="B24" s="65"/>
      <c r="C24" s="5"/>
      <c r="D24" s="19"/>
    </row>
    <row r="25" spans="1:6" ht="12.75">
      <c r="A25" s="69"/>
      <c r="B25" s="59" t="s">
        <v>110</v>
      </c>
      <c r="C25" s="32" t="s">
        <v>4</v>
      </c>
      <c r="D25" s="58" t="s">
        <v>92</v>
      </c>
      <c r="E25" s="85" t="s">
        <v>34</v>
      </c>
      <c r="F25" s="33" t="s">
        <v>93</v>
      </c>
    </row>
    <row r="26" spans="2:6" ht="12.75">
      <c r="B26" s="51" t="s">
        <v>104</v>
      </c>
      <c r="C26" s="82" t="e">
        <f>VLOOKUP(#REF!,#REF!,2,0)</f>
        <v>#REF!</v>
      </c>
      <c r="D26" s="84" t="e">
        <f>C26/$C$31</f>
        <v>#REF!</v>
      </c>
      <c r="E26" s="72" t="e">
        <f>VLOOKUP(#REF!,#REF!,2,0)</f>
        <v>#REF!</v>
      </c>
      <c r="F26" s="45" t="e">
        <f>E26/$E$31</f>
        <v>#REF!</v>
      </c>
    </row>
    <row r="27" spans="2:6" ht="12.75">
      <c r="B27" s="51" t="s">
        <v>105</v>
      </c>
      <c r="C27" s="82" t="e">
        <f>VLOOKUP(#REF!,#REF!,2,0)</f>
        <v>#REF!</v>
      </c>
      <c r="D27" s="84" t="e">
        <f>C27/$C$31</f>
        <v>#REF!</v>
      </c>
      <c r="E27" s="73" t="e">
        <f>VLOOKUP(#REF!,#REF!,2,0)</f>
        <v>#REF!</v>
      </c>
      <c r="F27" s="45" t="e">
        <f>E27/$E$31</f>
        <v>#REF!</v>
      </c>
    </row>
    <row r="28" spans="2:6" ht="12.75">
      <c r="B28" s="51" t="s">
        <v>106</v>
      </c>
      <c r="C28" s="82" t="e">
        <f>VLOOKUP(#REF!,#REF!,2,0)</f>
        <v>#REF!</v>
      </c>
      <c r="D28" s="84" t="e">
        <f>C28/$C$31</f>
        <v>#REF!</v>
      </c>
      <c r="E28" s="73" t="e">
        <f>VLOOKUP(#REF!,#REF!,2,0)</f>
        <v>#REF!</v>
      </c>
      <c r="F28" s="45" t="e">
        <f>E28/$E$31</f>
        <v>#REF!</v>
      </c>
    </row>
    <row r="29" spans="2:6" ht="12.75">
      <c r="B29" s="51" t="s">
        <v>107</v>
      </c>
      <c r="C29" s="82" t="e">
        <f>VLOOKUP(#REF!,#REF!,2,0)</f>
        <v>#REF!</v>
      </c>
      <c r="D29" s="84" t="e">
        <f>C29/$C$31</f>
        <v>#REF!</v>
      </c>
      <c r="E29" s="73" t="e">
        <f>VLOOKUP(#REF!,#REF!,2,0)</f>
        <v>#REF!</v>
      </c>
      <c r="F29" s="45" t="e">
        <f>E29/$E$31</f>
        <v>#REF!</v>
      </c>
    </row>
    <row r="30" spans="2:6" ht="12.75">
      <c r="B30" s="51" t="s">
        <v>108</v>
      </c>
      <c r="C30" s="82" t="e">
        <f>VLOOKUP(#REF!,#REF!,2,0)</f>
        <v>#REF!</v>
      </c>
      <c r="D30" s="84" t="e">
        <f>C30/$C$31</f>
        <v>#REF!</v>
      </c>
      <c r="E30" s="74" t="e">
        <f>VLOOKUP(#REF!,#REF!,2,0)</f>
        <v>#REF!</v>
      </c>
      <c r="F30" s="45" t="e">
        <f>E30/$E$31</f>
        <v>#REF!</v>
      </c>
    </row>
    <row r="31" spans="2:6" ht="12.75">
      <c r="B31" s="47" t="s">
        <v>33</v>
      </c>
      <c r="C31" s="75" t="e">
        <f>SUM(C26:C30)</f>
        <v>#REF!</v>
      </c>
      <c r="D31" s="76" t="e">
        <f>SUM(D26:D30)</f>
        <v>#REF!</v>
      </c>
      <c r="E31" s="77" t="e">
        <f>SUM(E26:E30)</f>
        <v>#REF!</v>
      </c>
      <c r="F31" s="76" t="e">
        <f>SUM(F26:F30)</f>
        <v>#REF!</v>
      </c>
    </row>
    <row r="32" spans="2:4" ht="12.75">
      <c r="B32" s="65"/>
      <c r="C32" s="5"/>
      <c r="D32" s="19"/>
    </row>
    <row r="33" spans="2:4" ht="12.75">
      <c r="B33" s="5"/>
      <c r="C33" s="5"/>
      <c r="D33" s="19"/>
    </row>
    <row r="34" spans="1:6" ht="12.75">
      <c r="A34" s="71"/>
      <c r="B34" s="59" t="s">
        <v>109</v>
      </c>
      <c r="C34" s="32" t="s">
        <v>4</v>
      </c>
      <c r="D34" s="58" t="s">
        <v>92</v>
      </c>
      <c r="E34" s="32" t="s">
        <v>34</v>
      </c>
      <c r="F34" s="33" t="s">
        <v>93</v>
      </c>
    </row>
    <row r="35" spans="1:6" ht="12.75">
      <c r="A35" s="67"/>
      <c r="B35" s="51" t="s">
        <v>104</v>
      </c>
      <c r="C35" s="82" t="e">
        <f>VLOOKUP(#REF!,#REF!,2,0)</f>
        <v>#REF!</v>
      </c>
      <c r="D35" s="49" t="e">
        <f>C35/$C$46</f>
        <v>#REF!</v>
      </c>
      <c r="E35" s="73" t="e">
        <f>VLOOKUP(#REF!,#REF!,2,0)</f>
        <v>#REF!</v>
      </c>
      <c r="F35" s="46" t="e">
        <f>E35/$E$46</f>
        <v>#REF!</v>
      </c>
    </row>
    <row r="36" spans="1:6" ht="12.75">
      <c r="A36" s="67"/>
      <c r="B36" s="51" t="s">
        <v>22</v>
      </c>
      <c r="C36" s="82" t="e">
        <f>VLOOKUP(#REF!,#REF!,2,0)</f>
        <v>#REF!</v>
      </c>
      <c r="D36" s="49" t="e">
        <f aca="true" t="shared" si="0" ref="D36:D45">C36/$C$46</f>
        <v>#REF!</v>
      </c>
      <c r="E36" s="73" t="e">
        <f>VLOOKUP(#REF!,#REF!,2,0)</f>
        <v>#REF!</v>
      </c>
      <c r="F36" s="46" t="e">
        <f aca="true" t="shared" si="1" ref="F36:F45">E36/$E$46</f>
        <v>#REF!</v>
      </c>
    </row>
    <row r="37" spans="2:6" ht="12.75">
      <c r="B37" s="51" t="s">
        <v>23</v>
      </c>
      <c r="C37" s="82" t="e">
        <f>VLOOKUP(#REF!,#REF!,2,0)</f>
        <v>#REF!</v>
      </c>
      <c r="D37" s="49" t="e">
        <f t="shared" si="0"/>
        <v>#REF!</v>
      </c>
      <c r="E37" s="73" t="e">
        <f>VLOOKUP(#REF!,#REF!,2,0)</f>
        <v>#REF!</v>
      </c>
      <c r="F37" s="46" t="e">
        <f t="shared" si="1"/>
        <v>#REF!</v>
      </c>
    </row>
    <row r="38" spans="2:6" ht="12.75">
      <c r="B38" s="51" t="s">
        <v>24</v>
      </c>
      <c r="C38" s="82" t="e">
        <f>VLOOKUP(#REF!,#REF!,2,0)</f>
        <v>#REF!</v>
      </c>
      <c r="D38" s="49" t="e">
        <f t="shared" si="0"/>
        <v>#REF!</v>
      </c>
      <c r="E38" s="73" t="e">
        <f>VLOOKUP(#REF!,#REF!,2,0)</f>
        <v>#REF!</v>
      </c>
      <c r="F38" s="46" t="e">
        <f t="shared" si="1"/>
        <v>#REF!</v>
      </c>
    </row>
    <row r="39" spans="2:6" ht="12.75">
      <c r="B39" s="63" t="s">
        <v>25</v>
      </c>
      <c r="C39" s="82" t="e">
        <f>VLOOKUP(#REF!,#REF!,2,0)</f>
        <v>#REF!</v>
      </c>
      <c r="D39" s="49" t="e">
        <f t="shared" si="0"/>
        <v>#REF!</v>
      </c>
      <c r="E39" s="73" t="e">
        <f>VLOOKUP(#REF!,#REF!,2,0)</f>
        <v>#REF!</v>
      </c>
      <c r="F39" s="46" t="e">
        <f t="shared" si="1"/>
        <v>#REF!</v>
      </c>
    </row>
    <row r="40" spans="2:6" ht="12.75">
      <c r="B40" s="51" t="s">
        <v>104</v>
      </c>
      <c r="C40" s="82" t="e">
        <f>VLOOKUP(#REF!,#REF!,2,0)</f>
        <v>#REF!</v>
      </c>
      <c r="D40" s="49" t="e">
        <f t="shared" si="0"/>
        <v>#REF!</v>
      </c>
      <c r="E40" s="73" t="e">
        <f>VLOOKUP(#REF!,#REF!,2,0)</f>
        <v>#REF!</v>
      </c>
      <c r="F40" s="46" t="e">
        <f t="shared" si="1"/>
        <v>#REF!</v>
      </c>
    </row>
    <row r="41" spans="2:6" ht="12.75">
      <c r="B41" s="41" t="s">
        <v>26</v>
      </c>
      <c r="C41" s="82" t="e">
        <f>VLOOKUP(#REF!,#REF!,2,0)</f>
        <v>#REF!</v>
      </c>
      <c r="D41" s="49" t="e">
        <f t="shared" si="0"/>
        <v>#REF!</v>
      </c>
      <c r="E41" s="73" t="e">
        <f>VLOOKUP(#REF!,#REF!,2,0)</f>
        <v>#REF!</v>
      </c>
      <c r="F41" s="46" t="e">
        <f t="shared" si="1"/>
        <v>#REF!</v>
      </c>
    </row>
    <row r="42" spans="2:6" ht="12.75">
      <c r="B42" s="41" t="s">
        <v>27</v>
      </c>
      <c r="C42" s="82" t="e">
        <f>VLOOKUP(#REF!,#REF!,2,0)</f>
        <v>#REF!</v>
      </c>
      <c r="D42" s="49" t="e">
        <f t="shared" si="0"/>
        <v>#REF!</v>
      </c>
      <c r="E42" s="73" t="e">
        <f>VLOOKUP(#REF!,#REF!,2,0)</f>
        <v>#REF!</v>
      </c>
      <c r="F42" s="46" t="e">
        <f t="shared" si="1"/>
        <v>#REF!</v>
      </c>
    </row>
    <row r="43" spans="2:6" ht="12.75">
      <c r="B43" s="41" t="s">
        <v>28</v>
      </c>
      <c r="C43" s="82" t="e">
        <f>VLOOKUP(#REF!,#REF!,2,0)</f>
        <v>#REF!</v>
      </c>
      <c r="D43" s="49" t="e">
        <f t="shared" si="0"/>
        <v>#REF!</v>
      </c>
      <c r="E43" s="73" t="e">
        <f>VLOOKUP(#REF!,#REF!,2,0)</f>
        <v>#REF!</v>
      </c>
      <c r="F43" s="46" t="e">
        <f t="shared" si="1"/>
        <v>#REF!</v>
      </c>
    </row>
    <row r="44" spans="2:6" ht="12.75">
      <c r="B44" s="41" t="s">
        <v>29</v>
      </c>
      <c r="C44" s="82" t="e">
        <f>VLOOKUP(#REF!,#REF!,2,0)</f>
        <v>#REF!</v>
      </c>
      <c r="D44" s="49" t="e">
        <f t="shared" si="0"/>
        <v>#REF!</v>
      </c>
      <c r="E44" s="73" t="e">
        <f>VLOOKUP(#REF!,#REF!,2,0)</f>
        <v>#REF!</v>
      </c>
      <c r="F44" s="46" t="e">
        <f t="shared" si="1"/>
        <v>#REF!</v>
      </c>
    </row>
    <row r="45" spans="2:6" ht="12.75">
      <c r="B45" s="51" t="s">
        <v>138</v>
      </c>
      <c r="C45" s="82" t="e">
        <f>VLOOKUP(#REF!,#REF!,2,0)</f>
        <v>#REF!</v>
      </c>
      <c r="D45" s="49" t="e">
        <f t="shared" si="0"/>
        <v>#REF!</v>
      </c>
      <c r="E45" s="73" t="e">
        <f>VLOOKUP(#REF!,#REF!,2,0)</f>
        <v>#REF!</v>
      </c>
      <c r="F45" s="46" t="e">
        <f t="shared" si="1"/>
        <v>#REF!</v>
      </c>
    </row>
    <row r="46" spans="2:6" ht="12.75">
      <c r="B46" s="47" t="s">
        <v>33</v>
      </c>
      <c r="C46" s="75" t="e">
        <f>SUM(C35:C45)</f>
        <v>#REF!</v>
      </c>
      <c r="D46" s="76" t="e">
        <f>SUM(D35:D45)</f>
        <v>#REF!</v>
      </c>
      <c r="E46" s="77" t="e">
        <f>SUM(E35:E45)</f>
        <v>#REF!</v>
      </c>
      <c r="F46" s="76" t="e">
        <f>SUM(F35:F45)</f>
        <v>#REF!</v>
      </c>
    </row>
    <row r="47" spans="2:4" ht="12.75">
      <c r="B47" s="65"/>
      <c r="C47" s="5"/>
      <c r="D47" s="19"/>
    </row>
    <row r="48" spans="2:4" ht="12.75">
      <c r="B48" s="5"/>
      <c r="C48" s="5"/>
      <c r="D48" s="19"/>
    </row>
    <row r="49" spans="1:6" ht="12.75">
      <c r="A49" s="70"/>
      <c r="B49" s="59" t="s">
        <v>103</v>
      </c>
      <c r="C49" s="32" t="s">
        <v>4</v>
      </c>
      <c r="D49" s="58" t="s">
        <v>92</v>
      </c>
      <c r="E49" s="32" t="s">
        <v>34</v>
      </c>
      <c r="F49" s="33" t="s">
        <v>93</v>
      </c>
    </row>
    <row r="50" spans="2:6" ht="12.75">
      <c r="B50" s="39" t="s">
        <v>5</v>
      </c>
      <c r="C50" s="82" t="e">
        <f>VLOOKUP(#REF!,#REF!,2,0)</f>
        <v>#REF!</v>
      </c>
      <c r="D50" s="48" t="e">
        <f>C50/$C$67</f>
        <v>#REF!</v>
      </c>
      <c r="E50" s="73" t="e">
        <f>VLOOKUP(#REF!,#REF!,2,0)</f>
        <v>#REF!</v>
      </c>
      <c r="F50" s="45" t="e">
        <f>E50/$E$67</f>
        <v>#REF!</v>
      </c>
    </row>
    <row r="51" spans="2:6" ht="12.75">
      <c r="B51" s="41" t="s">
        <v>6</v>
      </c>
      <c r="C51" s="82" t="e">
        <f>VLOOKUP(#REF!,#REF!,2,0)</f>
        <v>#REF!</v>
      </c>
      <c r="D51" s="48" t="e">
        <f aca="true" t="shared" si="2" ref="D51:D66">C51/$C$67</f>
        <v>#REF!</v>
      </c>
      <c r="E51" s="73" t="e">
        <f>VLOOKUP(#REF!,#REF!,2,0)</f>
        <v>#REF!</v>
      </c>
      <c r="F51" s="45" t="e">
        <f aca="true" t="shared" si="3" ref="F51:F66">E51/$E$67</f>
        <v>#REF!</v>
      </c>
    </row>
    <row r="52" spans="2:6" ht="12.75">
      <c r="B52" s="41" t="s">
        <v>7</v>
      </c>
      <c r="C52" s="82" t="e">
        <f>VLOOKUP(#REF!,#REF!,2,0)</f>
        <v>#REF!</v>
      </c>
      <c r="D52" s="48" t="e">
        <f t="shared" si="2"/>
        <v>#REF!</v>
      </c>
      <c r="E52" s="73" t="e">
        <f>VLOOKUP(#REF!,#REF!,2,0)</f>
        <v>#REF!</v>
      </c>
      <c r="F52" s="45" t="e">
        <f t="shared" si="3"/>
        <v>#REF!</v>
      </c>
    </row>
    <row r="53" spans="2:6" ht="12.75">
      <c r="B53" s="41" t="s">
        <v>8</v>
      </c>
      <c r="C53" s="82" t="e">
        <f>VLOOKUP(#REF!,#REF!,2,0)</f>
        <v>#REF!</v>
      </c>
      <c r="D53" s="48" t="e">
        <f t="shared" si="2"/>
        <v>#REF!</v>
      </c>
      <c r="E53" s="73" t="e">
        <f>VLOOKUP(#REF!,#REF!,2,0)</f>
        <v>#REF!</v>
      </c>
      <c r="F53" s="45" t="e">
        <f t="shared" si="3"/>
        <v>#REF!</v>
      </c>
    </row>
    <row r="54" spans="2:6" ht="12.75">
      <c r="B54" s="41" t="s">
        <v>9</v>
      </c>
      <c r="C54" s="82" t="e">
        <f>VLOOKUP(#REF!,#REF!,2,0)</f>
        <v>#REF!</v>
      </c>
      <c r="D54" s="48" t="e">
        <f t="shared" si="2"/>
        <v>#REF!</v>
      </c>
      <c r="E54" s="73" t="e">
        <f>VLOOKUP(#REF!,#REF!,2,0)</f>
        <v>#REF!</v>
      </c>
      <c r="F54" s="45" t="e">
        <f t="shared" si="3"/>
        <v>#REF!</v>
      </c>
    </row>
    <row r="55" spans="2:6" ht="12.75">
      <c r="B55" s="41" t="s">
        <v>10</v>
      </c>
      <c r="C55" s="82" t="e">
        <f>VLOOKUP(#REF!,#REF!,2,0)</f>
        <v>#REF!</v>
      </c>
      <c r="D55" s="48" t="e">
        <f t="shared" si="2"/>
        <v>#REF!</v>
      </c>
      <c r="E55" s="73" t="e">
        <f>VLOOKUP(#REF!,#REF!,2,0)</f>
        <v>#REF!</v>
      </c>
      <c r="F55" s="45" t="e">
        <f t="shared" si="3"/>
        <v>#REF!</v>
      </c>
    </row>
    <row r="56" spans="2:6" ht="12.75">
      <c r="B56" s="41" t="s">
        <v>11</v>
      </c>
      <c r="C56" s="82" t="e">
        <f>VLOOKUP(#REF!,#REF!,2,0)</f>
        <v>#REF!</v>
      </c>
      <c r="D56" s="48" t="e">
        <f t="shared" si="2"/>
        <v>#REF!</v>
      </c>
      <c r="E56" s="73" t="e">
        <f>VLOOKUP(#REF!,#REF!,2,0)</f>
        <v>#REF!</v>
      </c>
      <c r="F56" s="45" t="e">
        <f t="shared" si="3"/>
        <v>#REF!</v>
      </c>
    </row>
    <row r="57" spans="2:6" ht="12.75">
      <c r="B57" s="41" t="s">
        <v>12</v>
      </c>
      <c r="C57" s="82" t="e">
        <f>VLOOKUP(#REF!,#REF!,2,0)</f>
        <v>#REF!</v>
      </c>
      <c r="D57" s="48" t="e">
        <f t="shared" si="2"/>
        <v>#REF!</v>
      </c>
      <c r="E57" s="73" t="e">
        <f>VLOOKUP(#REF!,#REF!,2,0)</f>
        <v>#REF!</v>
      </c>
      <c r="F57" s="45" t="e">
        <f t="shared" si="3"/>
        <v>#REF!</v>
      </c>
    </row>
    <row r="58" spans="2:6" ht="12.75">
      <c r="B58" s="41" t="s">
        <v>13</v>
      </c>
      <c r="C58" s="82" t="e">
        <f>VLOOKUP(#REF!,#REF!,2,0)</f>
        <v>#REF!</v>
      </c>
      <c r="D58" s="48" t="e">
        <f t="shared" si="2"/>
        <v>#REF!</v>
      </c>
      <c r="E58" s="73" t="e">
        <f>VLOOKUP(#REF!,#REF!,2,0)</f>
        <v>#REF!</v>
      </c>
      <c r="F58" s="45" t="e">
        <f t="shared" si="3"/>
        <v>#REF!</v>
      </c>
    </row>
    <row r="59" spans="2:6" ht="12.75">
      <c r="B59" s="41" t="s">
        <v>14</v>
      </c>
      <c r="C59" s="82" t="e">
        <f>VLOOKUP(#REF!,#REF!,2,0)</f>
        <v>#REF!</v>
      </c>
      <c r="D59" s="48" t="e">
        <f t="shared" si="2"/>
        <v>#REF!</v>
      </c>
      <c r="E59" s="73" t="e">
        <f>VLOOKUP(#REF!,#REF!,2,0)</f>
        <v>#REF!</v>
      </c>
      <c r="F59" s="45" t="e">
        <f t="shared" si="3"/>
        <v>#REF!</v>
      </c>
    </row>
    <row r="60" spans="2:6" ht="12.75">
      <c r="B60" s="41" t="s">
        <v>15</v>
      </c>
      <c r="C60" s="82" t="e">
        <f>VLOOKUP(#REF!,#REF!,2,0)</f>
        <v>#REF!</v>
      </c>
      <c r="D60" s="48" t="e">
        <f t="shared" si="2"/>
        <v>#REF!</v>
      </c>
      <c r="E60" s="73" t="e">
        <f>VLOOKUP(#REF!,#REF!,2,0)</f>
        <v>#REF!</v>
      </c>
      <c r="F60" s="45" t="e">
        <f t="shared" si="3"/>
        <v>#REF!</v>
      </c>
    </row>
    <row r="61" spans="2:6" ht="12.75">
      <c r="B61" s="41" t="s">
        <v>16</v>
      </c>
      <c r="C61" s="82" t="e">
        <f>VLOOKUP(#REF!,#REF!,2,0)</f>
        <v>#REF!</v>
      </c>
      <c r="D61" s="48" t="e">
        <f t="shared" si="2"/>
        <v>#REF!</v>
      </c>
      <c r="E61" s="73" t="e">
        <f>VLOOKUP(#REF!,#REF!,2,0)</f>
        <v>#REF!</v>
      </c>
      <c r="F61" s="45" t="e">
        <f t="shared" si="3"/>
        <v>#REF!</v>
      </c>
    </row>
    <row r="62" spans="2:6" ht="12.75">
      <c r="B62" s="41" t="s">
        <v>17</v>
      </c>
      <c r="C62" s="82" t="e">
        <f>VLOOKUP(#REF!,#REF!,2,0)</f>
        <v>#REF!</v>
      </c>
      <c r="D62" s="48" t="e">
        <f t="shared" si="2"/>
        <v>#REF!</v>
      </c>
      <c r="E62" s="73" t="e">
        <f>VLOOKUP(#REF!,#REF!,2,0)</f>
        <v>#REF!</v>
      </c>
      <c r="F62" s="45" t="e">
        <f t="shared" si="3"/>
        <v>#REF!</v>
      </c>
    </row>
    <row r="63" spans="2:6" ht="12.75">
      <c r="B63" s="41" t="s">
        <v>18</v>
      </c>
      <c r="C63" s="82" t="e">
        <f>VLOOKUP(#REF!,#REF!,2,0)</f>
        <v>#REF!</v>
      </c>
      <c r="D63" s="48" t="e">
        <f t="shared" si="2"/>
        <v>#REF!</v>
      </c>
      <c r="E63" s="73" t="e">
        <f>VLOOKUP(#REF!,#REF!,2,0)</f>
        <v>#REF!</v>
      </c>
      <c r="F63" s="45" t="e">
        <f t="shared" si="3"/>
        <v>#REF!</v>
      </c>
    </row>
    <row r="64" spans="2:6" ht="12.75">
      <c r="B64" s="41" t="s">
        <v>19</v>
      </c>
      <c r="C64" s="82" t="e">
        <f>VLOOKUP(#REF!,#REF!,2,0)</f>
        <v>#REF!</v>
      </c>
      <c r="D64" s="48" t="e">
        <f t="shared" si="2"/>
        <v>#REF!</v>
      </c>
      <c r="E64" s="73" t="e">
        <f>VLOOKUP(#REF!,#REF!,2,0)</f>
        <v>#REF!</v>
      </c>
      <c r="F64" s="45" t="e">
        <f t="shared" si="3"/>
        <v>#REF!</v>
      </c>
    </row>
    <row r="65" spans="2:6" ht="12.75">
      <c r="B65" s="41" t="s">
        <v>20</v>
      </c>
      <c r="C65" s="82" t="e">
        <f>VLOOKUP(#REF!,#REF!,2,0)</f>
        <v>#REF!</v>
      </c>
      <c r="D65" s="48" t="e">
        <f t="shared" si="2"/>
        <v>#REF!</v>
      </c>
      <c r="E65" s="73" t="e">
        <f>VLOOKUP(#REF!,#REF!,2,0)</f>
        <v>#REF!</v>
      </c>
      <c r="F65" s="45" t="e">
        <f t="shared" si="3"/>
        <v>#REF!</v>
      </c>
    </row>
    <row r="66" spans="2:6" ht="12.75">
      <c r="B66" s="51" t="s">
        <v>138</v>
      </c>
      <c r="C66" s="82" t="e">
        <f>VLOOKUP(#REF!,#REF!,2,0)</f>
        <v>#REF!</v>
      </c>
      <c r="D66" s="48" t="e">
        <f t="shared" si="2"/>
        <v>#REF!</v>
      </c>
      <c r="E66" s="73" t="e">
        <f>VLOOKUP(#REF!,#REF!,2,0)</f>
        <v>#REF!</v>
      </c>
      <c r="F66" s="45" t="e">
        <f t="shared" si="3"/>
        <v>#REF!</v>
      </c>
    </row>
    <row r="67" spans="2:6" ht="12.75">
      <c r="B67" s="47" t="s">
        <v>33</v>
      </c>
      <c r="C67" s="75" t="e">
        <f>SUM(C50:C66)</f>
        <v>#REF!</v>
      </c>
      <c r="D67" s="76" t="e">
        <f>SUM(D50:D66)</f>
        <v>#REF!</v>
      </c>
      <c r="E67" s="77" t="e">
        <f>SUM(E50:E66)</f>
        <v>#REF!</v>
      </c>
      <c r="F67" s="76" t="e">
        <f>SUM(F50:F66)</f>
        <v>#REF!</v>
      </c>
    </row>
    <row r="68" spans="2:4" ht="12.75">
      <c r="B68" s="65"/>
      <c r="C68" s="5"/>
      <c r="D68" s="19"/>
    </row>
    <row r="69" spans="2:6" ht="12.75">
      <c r="B69" s="5"/>
      <c r="C69" s="7"/>
      <c r="E69" s="6"/>
      <c r="F69" s="19"/>
    </row>
    <row r="70" spans="1:6" ht="12.75">
      <c r="A70" s="71"/>
      <c r="B70" s="59" t="s">
        <v>91</v>
      </c>
      <c r="C70" s="32" t="s">
        <v>4</v>
      </c>
      <c r="D70" s="58" t="s">
        <v>92</v>
      </c>
      <c r="E70" s="32" t="s">
        <v>34</v>
      </c>
      <c r="F70" s="33" t="s">
        <v>93</v>
      </c>
    </row>
    <row r="71" spans="2:6" ht="12.75">
      <c r="B71" s="39" t="s">
        <v>5</v>
      </c>
      <c r="C71" s="82" t="e">
        <f>VLOOKUP(#REF!,#REF!,2,0)</f>
        <v>#REF!</v>
      </c>
      <c r="D71" s="48" t="e">
        <f>C71/$C$88</f>
        <v>#REF!</v>
      </c>
      <c r="E71" s="73" t="e">
        <f>VLOOKUP(#REF!,#REF!,2,0)</f>
        <v>#REF!</v>
      </c>
      <c r="F71" s="45" t="e">
        <f>E71/$E$88</f>
        <v>#REF!</v>
      </c>
    </row>
    <row r="72" spans="2:6" ht="12.75">
      <c r="B72" s="41" t="s">
        <v>6</v>
      </c>
      <c r="C72" s="82" t="e">
        <f>VLOOKUP(#REF!,#REF!,2,0)</f>
        <v>#REF!</v>
      </c>
      <c r="D72" s="48" t="e">
        <f aca="true" t="shared" si="4" ref="D72:D87">C72/$C$88</f>
        <v>#REF!</v>
      </c>
      <c r="E72" s="73" t="e">
        <f>VLOOKUP(#REF!,#REF!,2,0)</f>
        <v>#REF!</v>
      </c>
      <c r="F72" s="45" t="e">
        <f aca="true" t="shared" si="5" ref="F72:F87">E72/$E$88</f>
        <v>#REF!</v>
      </c>
    </row>
    <row r="73" spans="2:6" ht="12.75">
      <c r="B73" s="41" t="s">
        <v>7</v>
      </c>
      <c r="C73" s="82" t="e">
        <f>VLOOKUP(#REF!,#REF!,2,0)</f>
        <v>#REF!</v>
      </c>
      <c r="D73" s="48" t="e">
        <f t="shared" si="4"/>
        <v>#REF!</v>
      </c>
      <c r="E73" s="73" t="e">
        <f>VLOOKUP(#REF!,#REF!,2,0)</f>
        <v>#REF!</v>
      </c>
      <c r="F73" s="45" t="e">
        <f t="shared" si="5"/>
        <v>#REF!</v>
      </c>
    </row>
    <row r="74" spans="2:6" ht="12.75">
      <c r="B74" s="41" t="s">
        <v>8</v>
      </c>
      <c r="C74" s="82" t="e">
        <f>VLOOKUP(#REF!,#REF!,2,0)</f>
        <v>#REF!</v>
      </c>
      <c r="D74" s="48" t="e">
        <f t="shared" si="4"/>
        <v>#REF!</v>
      </c>
      <c r="E74" s="73" t="e">
        <f>VLOOKUP(#REF!,#REF!,2,0)</f>
        <v>#REF!</v>
      </c>
      <c r="F74" s="45" t="e">
        <f t="shared" si="5"/>
        <v>#REF!</v>
      </c>
    </row>
    <row r="75" spans="2:6" ht="12.75">
      <c r="B75" s="41" t="s">
        <v>9</v>
      </c>
      <c r="C75" s="82" t="e">
        <f>VLOOKUP(#REF!,#REF!,2,0)</f>
        <v>#REF!</v>
      </c>
      <c r="D75" s="48" t="e">
        <f t="shared" si="4"/>
        <v>#REF!</v>
      </c>
      <c r="E75" s="73" t="e">
        <f>VLOOKUP(#REF!,#REF!,2,0)</f>
        <v>#REF!</v>
      </c>
      <c r="F75" s="45" t="e">
        <f t="shared" si="5"/>
        <v>#REF!</v>
      </c>
    </row>
    <row r="76" spans="2:6" ht="12.75">
      <c r="B76" s="41" t="s">
        <v>10</v>
      </c>
      <c r="C76" s="82" t="e">
        <f>VLOOKUP(#REF!,#REF!,2,0)</f>
        <v>#REF!</v>
      </c>
      <c r="D76" s="48" t="e">
        <f t="shared" si="4"/>
        <v>#REF!</v>
      </c>
      <c r="E76" s="73" t="e">
        <f>VLOOKUP(#REF!,#REF!,2,0)</f>
        <v>#REF!</v>
      </c>
      <c r="F76" s="45" t="e">
        <f t="shared" si="5"/>
        <v>#REF!</v>
      </c>
    </row>
    <row r="77" spans="2:6" ht="12.75">
      <c r="B77" s="41" t="s">
        <v>11</v>
      </c>
      <c r="C77" s="82" t="e">
        <f>VLOOKUP(#REF!,#REF!,2,0)</f>
        <v>#REF!</v>
      </c>
      <c r="D77" s="48" t="e">
        <f t="shared" si="4"/>
        <v>#REF!</v>
      </c>
      <c r="E77" s="73" t="e">
        <f>VLOOKUP(#REF!,#REF!,2,0)</f>
        <v>#REF!</v>
      </c>
      <c r="F77" s="45" t="e">
        <f t="shared" si="5"/>
        <v>#REF!</v>
      </c>
    </row>
    <row r="78" spans="2:6" ht="12.75">
      <c r="B78" s="41" t="s">
        <v>12</v>
      </c>
      <c r="C78" s="82" t="e">
        <f>VLOOKUP(#REF!,#REF!,2,0)</f>
        <v>#REF!</v>
      </c>
      <c r="D78" s="48" t="e">
        <f t="shared" si="4"/>
        <v>#REF!</v>
      </c>
      <c r="E78" s="73" t="e">
        <f>VLOOKUP(#REF!,#REF!,2,0)</f>
        <v>#REF!</v>
      </c>
      <c r="F78" s="45" t="e">
        <f t="shared" si="5"/>
        <v>#REF!</v>
      </c>
    </row>
    <row r="79" spans="2:6" ht="12.75">
      <c r="B79" s="41" t="s">
        <v>13</v>
      </c>
      <c r="C79" s="82" t="e">
        <f>VLOOKUP(#REF!,#REF!,2,0)</f>
        <v>#REF!</v>
      </c>
      <c r="D79" s="48" t="e">
        <f t="shared" si="4"/>
        <v>#REF!</v>
      </c>
      <c r="E79" s="73" t="e">
        <f>VLOOKUP(#REF!,#REF!,2,0)</f>
        <v>#REF!</v>
      </c>
      <c r="F79" s="45" t="e">
        <f t="shared" si="5"/>
        <v>#REF!</v>
      </c>
    </row>
    <row r="80" spans="2:6" ht="12.75">
      <c r="B80" s="41" t="s">
        <v>14</v>
      </c>
      <c r="C80" s="82" t="e">
        <f>VLOOKUP(#REF!,#REF!,2,0)</f>
        <v>#REF!</v>
      </c>
      <c r="D80" s="48" t="e">
        <f t="shared" si="4"/>
        <v>#REF!</v>
      </c>
      <c r="E80" s="73" t="e">
        <f>VLOOKUP(#REF!,#REF!,2,0)</f>
        <v>#REF!</v>
      </c>
      <c r="F80" s="45" t="e">
        <f t="shared" si="5"/>
        <v>#REF!</v>
      </c>
    </row>
    <row r="81" spans="2:6" ht="12.75">
      <c r="B81" s="41" t="s">
        <v>15</v>
      </c>
      <c r="C81" s="82" t="e">
        <f>VLOOKUP(#REF!,#REF!,2,0)</f>
        <v>#REF!</v>
      </c>
      <c r="D81" s="48" t="e">
        <f t="shared" si="4"/>
        <v>#REF!</v>
      </c>
      <c r="E81" s="73" t="e">
        <f>VLOOKUP(#REF!,#REF!,2,0)</f>
        <v>#REF!</v>
      </c>
      <c r="F81" s="45" t="e">
        <f t="shared" si="5"/>
        <v>#REF!</v>
      </c>
    </row>
    <row r="82" spans="2:6" ht="12.75">
      <c r="B82" s="41" t="s">
        <v>16</v>
      </c>
      <c r="C82" s="82" t="e">
        <f>VLOOKUP(#REF!,#REF!,2,0)</f>
        <v>#REF!</v>
      </c>
      <c r="D82" s="48" t="e">
        <f t="shared" si="4"/>
        <v>#REF!</v>
      </c>
      <c r="E82" s="73" t="e">
        <f>VLOOKUP(#REF!,#REF!,2,0)</f>
        <v>#REF!</v>
      </c>
      <c r="F82" s="45" t="e">
        <f t="shared" si="5"/>
        <v>#REF!</v>
      </c>
    </row>
    <row r="83" spans="2:6" ht="12.75">
      <c r="B83" s="41" t="s">
        <v>17</v>
      </c>
      <c r="C83" s="82" t="e">
        <f>VLOOKUP(#REF!,#REF!,2,0)</f>
        <v>#REF!</v>
      </c>
      <c r="D83" s="48" t="e">
        <f t="shared" si="4"/>
        <v>#REF!</v>
      </c>
      <c r="E83" s="73" t="e">
        <f>VLOOKUP(#REF!,#REF!,2,0)</f>
        <v>#REF!</v>
      </c>
      <c r="F83" s="45" t="e">
        <f t="shared" si="5"/>
        <v>#REF!</v>
      </c>
    </row>
    <row r="84" spans="2:6" ht="12.75">
      <c r="B84" s="41" t="s">
        <v>18</v>
      </c>
      <c r="C84" s="82" t="e">
        <f>VLOOKUP(#REF!,#REF!,2,0)</f>
        <v>#REF!</v>
      </c>
      <c r="D84" s="48" t="e">
        <f t="shared" si="4"/>
        <v>#REF!</v>
      </c>
      <c r="E84" s="73" t="e">
        <f>VLOOKUP(#REF!,#REF!,2,0)</f>
        <v>#REF!</v>
      </c>
      <c r="F84" s="45" t="e">
        <f t="shared" si="5"/>
        <v>#REF!</v>
      </c>
    </row>
    <row r="85" spans="2:6" ht="12.75">
      <c r="B85" s="41" t="s">
        <v>19</v>
      </c>
      <c r="C85" s="82" t="e">
        <f>VLOOKUP(#REF!,#REF!,2,0)</f>
        <v>#REF!</v>
      </c>
      <c r="D85" s="48" t="e">
        <f t="shared" si="4"/>
        <v>#REF!</v>
      </c>
      <c r="E85" s="73" t="e">
        <f>VLOOKUP(#REF!,#REF!,2,0)</f>
        <v>#REF!</v>
      </c>
      <c r="F85" s="45" t="e">
        <f t="shared" si="5"/>
        <v>#REF!</v>
      </c>
    </row>
    <row r="86" spans="2:6" ht="12.75">
      <c r="B86" s="41" t="s">
        <v>20</v>
      </c>
      <c r="C86" s="82" t="e">
        <f>VLOOKUP(#REF!,#REF!,2,0)</f>
        <v>#REF!</v>
      </c>
      <c r="D86" s="48" t="e">
        <f t="shared" si="4"/>
        <v>#REF!</v>
      </c>
      <c r="E86" s="73" t="e">
        <f>VLOOKUP(#REF!,#REF!,2,0)</f>
        <v>#REF!</v>
      </c>
      <c r="F86" s="45" t="e">
        <f t="shared" si="5"/>
        <v>#REF!</v>
      </c>
    </row>
    <row r="87" spans="2:6" ht="12.75">
      <c r="B87" s="51" t="s">
        <v>140</v>
      </c>
      <c r="C87" s="82" t="e">
        <f>VLOOKUP(#REF!,#REF!,2,0)</f>
        <v>#REF!</v>
      </c>
      <c r="D87" s="48" t="e">
        <f t="shared" si="4"/>
        <v>#REF!</v>
      </c>
      <c r="E87" s="73" t="e">
        <f>VLOOKUP(#REF!,#REF!,2,0)</f>
        <v>#REF!</v>
      </c>
      <c r="F87" s="45" t="e">
        <f t="shared" si="5"/>
        <v>#REF!</v>
      </c>
    </row>
    <row r="88" spans="2:6" ht="12.75">
      <c r="B88" s="47" t="s">
        <v>33</v>
      </c>
      <c r="C88" s="75" t="e">
        <f>SUM(C71:C87)</f>
        <v>#REF!</v>
      </c>
      <c r="D88" s="76" t="e">
        <f>SUM(D71:D87)</f>
        <v>#REF!</v>
      </c>
      <c r="E88" s="77" t="e">
        <f>SUM(E71:E87)</f>
        <v>#REF!</v>
      </c>
      <c r="F88" s="76" t="e">
        <f>SUM(F71:F87)</f>
        <v>#REF!</v>
      </c>
    </row>
    <row r="89" spans="2:5" ht="12.75">
      <c r="B89" s="65"/>
      <c r="C89" s="5"/>
      <c r="D89" s="6"/>
      <c r="E89" s="28"/>
    </row>
    <row r="90" spans="2:5" ht="12.75">
      <c r="B90" s="8"/>
      <c r="C90" s="5"/>
      <c r="D90" s="6"/>
      <c r="E90" s="28"/>
    </row>
    <row r="91" spans="1:6" ht="12.75">
      <c r="A91" s="71"/>
      <c r="B91" s="38" t="s">
        <v>124</v>
      </c>
      <c r="C91" s="32" t="s">
        <v>4</v>
      </c>
      <c r="D91" s="58" t="s">
        <v>92</v>
      </c>
      <c r="E91" s="32" t="s">
        <v>34</v>
      </c>
      <c r="F91" s="33" t="s">
        <v>93</v>
      </c>
    </row>
    <row r="92" spans="1:6" ht="12.75">
      <c r="A92" s="67"/>
      <c r="B92" s="39" t="s">
        <v>125</v>
      </c>
      <c r="C92" s="82" t="e">
        <f>VLOOKUP(#REF!,#REF!,2,0)</f>
        <v>#REF!</v>
      </c>
      <c r="D92" s="48" t="e">
        <f aca="true" t="shared" si="6" ref="D92:D97">C92/$C$98</f>
        <v>#REF!</v>
      </c>
      <c r="E92" s="73" t="e">
        <f>VLOOKUP(#REF!,#REF!,2,0)</f>
        <v>#REF!</v>
      </c>
      <c r="F92" s="45" t="e">
        <f aca="true" t="shared" si="7" ref="F92:F97">E92/$E$98</f>
        <v>#REF!</v>
      </c>
    </row>
    <row r="93" spans="1:6" ht="12.75">
      <c r="A93" s="67"/>
      <c r="B93" s="41" t="s">
        <v>126</v>
      </c>
      <c r="C93" s="82" t="e">
        <f>VLOOKUP(#REF!,#REF!,2,0)</f>
        <v>#REF!</v>
      </c>
      <c r="D93" s="48" t="e">
        <f t="shared" si="6"/>
        <v>#REF!</v>
      </c>
      <c r="E93" s="73" t="e">
        <f>VLOOKUP(#REF!,#REF!,2,0)</f>
        <v>#REF!</v>
      </c>
      <c r="F93" s="45" t="e">
        <f t="shared" si="7"/>
        <v>#REF!</v>
      </c>
    </row>
    <row r="94" spans="2:6" ht="12.75">
      <c r="B94" s="41" t="s">
        <v>127</v>
      </c>
      <c r="C94" s="82" t="e">
        <f>VLOOKUP(#REF!,#REF!,2,0)</f>
        <v>#REF!</v>
      </c>
      <c r="D94" s="48" t="e">
        <f t="shared" si="6"/>
        <v>#REF!</v>
      </c>
      <c r="E94" s="73" t="e">
        <f>VLOOKUP(#REF!,#REF!,2,0)</f>
        <v>#REF!</v>
      </c>
      <c r="F94" s="45" t="e">
        <f t="shared" si="7"/>
        <v>#REF!</v>
      </c>
    </row>
    <row r="95" spans="2:6" ht="12.75">
      <c r="B95" s="41" t="s">
        <v>128</v>
      </c>
      <c r="C95" s="82" t="e">
        <f>VLOOKUP(#REF!,#REF!,2,0)</f>
        <v>#REF!</v>
      </c>
      <c r="D95" s="48" t="e">
        <f t="shared" si="6"/>
        <v>#REF!</v>
      </c>
      <c r="E95" s="73" t="e">
        <f>VLOOKUP(#REF!,#REF!,2,0)</f>
        <v>#REF!</v>
      </c>
      <c r="F95" s="45" t="e">
        <f t="shared" si="7"/>
        <v>#REF!</v>
      </c>
    </row>
    <row r="96" spans="2:6" ht="12.75">
      <c r="B96" s="41" t="s">
        <v>129</v>
      </c>
      <c r="C96" s="82" t="e">
        <f>VLOOKUP(#REF!,#REF!,2,0)</f>
        <v>#REF!</v>
      </c>
      <c r="D96" s="48" t="e">
        <f t="shared" si="6"/>
        <v>#REF!</v>
      </c>
      <c r="E96" s="73" t="e">
        <f>VLOOKUP(#REF!,#REF!,2,0)</f>
        <v>#REF!</v>
      </c>
      <c r="F96" s="45" t="e">
        <f t="shared" si="7"/>
        <v>#REF!</v>
      </c>
    </row>
    <row r="97" spans="2:6" ht="12.75">
      <c r="B97" s="51" t="s">
        <v>139</v>
      </c>
      <c r="C97" s="82" t="e">
        <f>VLOOKUP(#REF!,#REF!,2,0)</f>
        <v>#REF!</v>
      </c>
      <c r="D97" s="48" t="e">
        <f t="shared" si="6"/>
        <v>#REF!</v>
      </c>
      <c r="E97" s="73" t="e">
        <f>VLOOKUP(#REF!,#REF!,2,0)</f>
        <v>#REF!</v>
      </c>
      <c r="F97" s="45" t="e">
        <f t="shared" si="7"/>
        <v>#REF!</v>
      </c>
    </row>
    <row r="98" spans="2:6" ht="12.75">
      <c r="B98" s="47" t="s">
        <v>84</v>
      </c>
      <c r="C98" s="75" t="e">
        <f>SUM(C92:C97)</f>
        <v>#REF!</v>
      </c>
      <c r="D98" s="76" t="e">
        <f>SUM(D92:D97)</f>
        <v>#REF!</v>
      </c>
      <c r="E98" s="77" t="e">
        <f>SUM(E92:E97)</f>
        <v>#REF!</v>
      </c>
      <c r="F98" s="76" t="e">
        <f>SUM(F92:F97)</f>
        <v>#REF!</v>
      </c>
    </row>
    <row r="99" spans="2:5" ht="12.75">
      <c r="B99" s="65"/>
      <c r="C99" s="5"/>
      <c r="D99" s="6"/>
      <c r="E99" s="28"/>
    </row>
    <row r="100" spans="2:5" ht="12.75">
      <c r="B100" s="8"/>
      <c r="C100" s="5"/>
      <c r="D100" s="6"/>
      <c r="E100" s="28"/>
    </row>
    <row r="101" spans="1:6" ht="12.75">
      <c r="A101" s="71"/>
      <c r="B101" s="59" t="s">
        <v>37</v>
      </c>
      <c r="C101" s="32" t="s">
        <v>4</v>
      </c>
      <c r="D101" s="58" t="s">
        <v>92</v>
      </c>
      <c r="E101" s="32" t="s">
        <v>34</v>
      </c>
      <c r="F101" s="33" t="s">
        <v>93</v>
      </c>
    </row>
    <row r="102" spans="2:6" ht="12.75">
      <c r="B102" s="41" t="s">
        <v>38</v>
      </c>
      <c r="C102" s="82" t="e">
        <f>VLOOKUP(#REF!,#REF!,2,0)</f>
        <v>#REF!</v>
      </c>
      <c r="D102" s="48" t="e">
        <f>C102/$C$115</f>
        <v>#REF!</v>
      </c>
      <c r="E102" s="73" t="e">
        <f>VLOOKUP(#REF!,#REF!,2,0)</f>
        <v>#REF!</v>
      </c>
      <c r="F102" s="45" t="e">
        <f>E102/$E$115</f>
        <v>#REF!</v>
      </c>
    </row>
    <row r="103" spans="2:6" ht="12.75">
      <c r="B103" s="41" t="s">
        <v>39</v>
      </c>
      <c r="C103" s="82" t="e">
        <f>VLOOKUP(#REF!,#REF!,2,0)</f>
        <v>#REF!</v>
      </c>
      <c r="D103" s="48" t="e">
        <f aca="true" t="shared" si="8" ref="D103:D114">C103/$C$115</f>
        <v>#REF!</v>
      </c>
      <c r="E103" s="73" t="e">
        <f>VLOOKUP(#REF!,#REF!,2,0)</f>
        <v>#REF!</v>
      </c>
      <c r="F103" s="45" t="e">
        <f aca="true" t="shared" si="9" ref="F103:F114">E103/$E$115</f>
        <v>#REF!</v>
      </c>
    </row>
    <row r="104" spans="2:6" ht="12.75">
      <c r="B104" s="41" t="s">
        <v>40</v>
      </c>
      <c r="C104" s="82" t="e">
        <f>VLOOKUP(#REF!,#REF!,2,0)</f>
        <v>#REF!</v>
      </c>
      <c r="D104" s="48" t="e">
        <f t="shared" si="8"/>
        <v>#REF!</v>
      </c>
      <c r="E104" s="73" t="e">
        <f>VLOOKUP(#REF!,#REF!,2,0)</f>
        <v>#REF!</v>
      </c>
      <c r="F104" s="45" t="e">
        <f t="shared" si="9"/>
        <v>#REF!</v>
      </c>
    </row>
    <row r="105" spans="2:6" ht="12.75">
      <c r="B105" s="41" t="s">
        <v>41</v>
      </c>
      <c r="C105" s="82" t="e">
        <f>VLOOKUP(#REF!,#REF!,2,0)</f>
        <v>#REF!</v>
      </c>
      <c r="D105" s="48" t="e">
        <f t="shared" si="8"/>
        <v>#REF!</v>
      </c>
      <c r="E105" s="73" t="e">
        <f>VLOOKUP(#REF!,#REF!,2,0)</f>
        <v>#REF!</v>
      </c>
      <c r="F105" s="45" t="e">
        <f t="shared" si="9"/>
        <v>#REF!</v>
      </c>
    </row>
    <row r="106" spans="2:6" ht="12.75">
      <c r="B106" s="41" t="s">
        <v>42</v>
      </c>
      <c r="C106" s="82" t="e">
        <f>VLOOKUP(#REF!,#REF!,2,0)</f>
        <v>#REF!</v>
      </c>
      <c r="D106" s="48" t="e">
        <f t="shared" si="8"/>
        <v>#REF!</v>
      </c>
      <c r="E106" s="73" t="e">
        <f>VLOOKUP(#REF!,#REF!,2,0)</f>
        <v>#REF!</v>
      </c>
      <c r="F106" s="45" t="e">
        <f t="shared" si="9"/>
        <v>#REF!</v>
      </c>
    </row>
    <row r="107" spans="2:6" ht="12.75">
      <c r="B107" s="41" t="s">
        <v>43</v>
      </c>
      <c r="C107" s="82" t="e">
        <f>VLOOKUP(#REF!,#REF!,2,0)</f>
        <v>#REF!</v>
      </c>
      <c r="D107" s="48" t="e">
        <f t="shared" si="8"/>
        <v>#REF!</v>
      </c>
      <c r="E107" s="73" t="e">
        <f>VLOOKUP(#REF!,#REF!,2,0)</f>
        <v>#REF!</v>
      </c>
      <c r="F107" s="45" t="e">
        <f t="shared" si="9"/>
        <v>#REF!</v>
      </c>
    </row>
    <row r="108" spans="2:6" ht="12.75">
      <c r="B108" s="41" t="s">
        <v>44</v>
      </c>
      <c r="C108" s="82" t="e">
        <f>VLOOKUP(#REF!,#REF!,2,0)</f>
        <v>#REF!</v>
      </c>
      <c r="D108" s="48" t="e">
        <f t="shared" si="8"/>
        <v>#REF!</v>
      </c>
      <c r="E108" s="73" t="e">
        <f>VLOOKUP(#REF!,#REF!,2,0)</f>
        <v>#REF!</v>
      </c>
      <c r="F108" s="45" t="e">
        <f t="shared" si="9"/>
        <v>#REF!</v>
      </c>
    </row>
    <row r="109" spans="2:6" ht="12.75">
      <c r="B109" s="41" t="s">
        <v>45</v>
      </c>
      <c r="C109" s="82" t="e">
        <f>VLOOKUP(#REF!,#REF!,2,0)</f>
        <v>#REF!</v>
      </c>
      <c r="D109" s="48" t="e">
        <f t="shared" si="8"/>
        <v>#REF!</v>
      </c>
      <c r="E109" s="73" t="e">
        <f>VLOOKUP(#REF!,#REF!,2,0)</f>
        <v>#REF!</v>
      </c>
      <c r="F109" s="45" t="e">
        <f t="shared" si="9"/>
        <v>#REF!</v>
      </c>
    </row>
    <row r="110" spans="2:6" ht="12.75">
      <c r="B110" s="41" t="s">
        <v>46</v>
      </c>
      <c r="C110" s="82" t="e">
        <f>VLOOKUP(#REF!,#REF!,2,0)</f>
        <v>#REF!</v>
      </c>
      <c r="D110" s="48" t="e">
        <f t="shared" si="8"/>
        <v>#REF!</v>
      </c>
      <c r="E110" s="73" t="e">
        <f>VLOOKUP(#REF!,#REF!,2,0)</f>
        <v>#REF!</v>
      </c>
      <c r="F110" s="45" t="e">
        <f t="shared" si="9"/>
        <v>#REF!</v>
      </c>
    </row>
    <row r="111" spans="2:6" ht="12.75">
      <c r="B111" s="41" t="s">
        <v>47</v>
      </c>
      <c r="C111" s="82" t="e">
        <f>VLOOKUP(#REF!,#REF!,2,0)</f>
        <v>#REF!</v>
      </c>
      <c r="D111" s="48" t="e">
        <f t="shared" si="8"/>
        <v>#REF!</v>
      </c>
      <c r="E111" s="73" t="e">
        <f>VLOOKUP(#REF!,#REF!,2,0)</f>
        <v>#REF!</v>
      </c>
      <c r="F111" s="45" t="e">
        <f t="shared" si="9"/>
        <v>#REF!</v>
      </c>
    </row>
    <row r="112" spans="2:6" ht="12.75">
      <c r="B112" s="41" t="s">
        <v>48</v>
      </c>
      <c r="C112" s="82" t="e">
        <f>VLOOKUP(#REF!,#REF!,2,0)</f>
        <v>#REF!</v>
      </c>
      <c r="D112" s="48" t="e">
        <f t="shared" si="8"/>
        <v>#REF!</v>
      </c>
      <c r="E112" s="73" t="e">
        <f>VLOOKUP(#REF!,#REF!,2,0)</f>
        <v>#REF!</v>
      </c>
      <c r="F112" s="45" t="e">
        <f t="shared" si="9"/>
        <v>#REF!</v>
      </c>
    </row>
    <row r="113" spans="2:6" ht="12.75">
      <c r="B113" s="41" t="s">
        <v>49</v>
      </c>
      <c r="C113" s="82" t="e">
        <f>VLOOKUP(#REF!,#REF!,2,0)</f>
        <v>#REF!</v>
      </c>
      <c r="D113" s="48" t="e">
        <f t="shared" si="8"/>
        <v>#REF!</v>
      </c>
      <c r="E113" s="73" t="e">
        <f>VLOOKUP(#REF!,#REF!,2,0)</f>
        <v>#REF!</v>
      </c>
      <c r="F113" s="45" t="e">
        <f t="shared" si="9"/>
        <v>#REF!</v>
      </c>
    </row>
    <row r="114" spans="2:6" ht="12.75">
      <c r="B114" s="41" t="s">
        <v>141</v>
      </c>
      <c r="C114" s="82" t="e">
        <f>VLOOKUP(#REF!,#REF!,2,0)</f>
        <v>#REF!</v>
      </c>
      <c r="D114" s="48" t="e">
        <f t="shared" si="8"/>
        <v>#REF!</v>
      </c>
      <c r="E114" s="73" t="e">
        <f>VLOOKUP(#REF!,#REF!,2,0)</f>
        <v>#REF!</v>
      </c>
      <c r="F114" s="45" t="e">
        <f t="shared" si="9"/>
        <v>#REF!</v>
      </c>
    </row>
    <row r="115" spans="2:6" ht="12.75">
      <c r="B115" s="47" t="s">
        <v>33</v>
      </c>
      <c r="C115" s="75" t="e">
        <f>SUM(C102:C114)</f>
        <v>#REF!</v>
      </c>
      <c r="D115" s="76" t="e">
        <f>SUM(D102:D114)</f>
        <v>#REF!</v>
      </c>
      <c r="E115" s="77" t="e">
        <f>SUM(E102:E114)</f>
        <v>#REF!</v>
      </c>
      <c r="F115" s="76" t="e">
        <f>SUM(F102:F114)</f>
        <v>#REF!</v>
      </c>
    </row>
    <row r="116" spans="2:5" ht="12.75">
      <c r="B116" s="65"/>
      <c r="C116" s="5"/>
      <c r="D116" s="6"/>
      <c r="E116" s="28"/>
    </row>
    <row r="117" spans="2:5" ht="12.75">
      <c r="B117" s="9"/>
      <c r="C117" s="7"/>
      <c r="D117" s="10"/>
      <c r="E117" s="29"/>
    </row>
    <row r="118" spans="1:6" ht="12.75">
      <c r="A118" s="68"/>
      <c r="B118" s="59" t="s">
        <v>30</v>
      </c>
      <c r="C118" s="32" t="s">
        <v>4</v>
      </c>
      <c r="D118" s="58" t="s">
        <v>92</v>
      </c>
      <c r="E118" s="32" t="s">
        <v>34</v>
      </c>
      <c r="F118" s="33" t="s">
        <v>93</v>
      </c>
    </row>
    <row r="119" spans="2:6" ht="12.75">
      <c r="B119" s="41" t="s">
        <v>31</v>
      </c>
      <c r="C119" s="82" t="e">
        <f>VLOOKUP(#REF!,#REF!,2,0)</f>
        <v>#REF!</v>
      </c>
      <c r="D119" s="48" t="e">
        <f>C119/$C$121</f>
        <v>#REF!</v>
      </c>
      <c r="E119" s="73" t="e">
        <f>VLOOKUP(#REF!,#REF!,2,0)</f>
        <v>#REF!</v>
      </c>
      <c r="F119" s="45" t="e">
        <f>E119/$E$121</f>
        <v>#REF!</v>
      </c>
    </row>
    <row r="120" spans="2:6" ht="12.75">
      <c r="B120" s="41" t="s">
        <v>32</v>
      </c>
      <c r="C120" s="82" t="e">
        <f>VLOOKUP(#REF!,#REF!,2,0)</f>
        <v>#REF!</v>
      </c>
      <c r="D120" s="48" t="e">
        <f>C120/$C$121</f>
        <v>#REF!</v>
      </c>
      <c r="E120" s="73" t="e">
        <f>VLOOKUP(#REF!,#REF!,2,0)</f>
        <v>#REF!</v>
      </c>
      <c r="F120" s="45" t="e">
        <f>E120/$E$121</f>
        <v>#REF!</v>
      </c>
    </row>
    <row r="121" spans="2:6" ht="12.75">
      <c r="B121" s="47" t="s">
        <v>21</v>
      </c>
      <c r="C121" s="75" t="e">
        <f>SUM(C119:C120)</f>
        <v>#REF!</v>
      </c>
      <c r="D121" s="76" t="e">
        <f>SUM(D119:D120)</f>
        <v>#REF!</v>
      </c>
      <c r="E121" s="77" t="e">
        <f>SUM(E119:E120)</f>
        <v>#REF!</v>
      </c>
      <c r="F121" s="78" t="e">
        <f>SUM(F119:F120)</f>
        <v>#REF!</v>
      </c>
    </row>
    <row r="122" spans="2:5" ht="12.75">
      <c r="B122" s="65"/>
      <c r="C122" s="34"/>
      <c r="D122" s="15"/>
      <c r="E122" s="35"/>
    </row>
    <row r="123" spans="2:5" ht="12.75">
      <c r="B123" s="20"/>
      <c r="C123" s="20"/>
      <c r="D123" s="20"/>
      <c r="E123" s="30"/>
    </row>
    <row r="124" spans="1:6" ht="12.75">
      <c r="A124" s="71"/>
      <c r="B124" s="38" t="s">
        <v>50</v>
      </c>
      <c r="C124" s="32" t="s">
        <v>4</v>
      </c>
      <c r="D124" s="58" t="s">
        <v>92</v>
      </c>
      <c r="E124" s="32" t="s">
        <v>34</v>
      </c>
      <c r="F124" s="33" t="s">
        <v>93</v>
      </c>
    </row>
    <row r="125" spans="1:6" ht="12.75">
      <c r="A125" s="68"/>
      <c r="B125" s="50" t="s">
        <v>111</v>
      </c>
      <c r="C125" s="82" t="e">
        <f>VLOOKUP(#REF!,#REF!,2,0)</f>
        <v>#REF!</v>
      </c>
      <c r="D125" s="48" t="e">
        <f>C125/$C$133</f>
        <v>#REF!</v>
      </c>
      <c r="E125" s="73" t="e">
        <f>VLOOKUP(#REF!,#REF!,2,0)</f>
        <v>#REF!</v>
      </c>
      <c r="F125" s="45" t="e">
        <f>E125/$E$133</f>
        <v>#REF!</v>
      </c>
    </row>
    <row r="126" spans="1:6" ht="12.75">
      <c r="A126" s="68"/>
      <c r="B126" s="51" t="s">
        <v>112</v>
      </c>
      <c r="C126" s="82" t="e">
        <f>VLOOKUP(#REF!,#REF!,2,0)</f>
        <v>#REF!</v>
      </c>
      <c r="D126" s="48" t="e">
        <f aca="true" t="shared" si="10" ref="D126:D132">C126/$C$133</f>
        <v>#REF!</v>
      </c>
      <c r="E126" s="73" t="e">
        <f>VLOOKUP(#REF!,#REF!,2,0)</f>
        <v>#REF!</v>
      </c>
      <c r="F126" s="45" t="e">
        <f aca="true" t="shared" si="11" ref="F126:F132">E126/$E$133</f>
        <v>#REF!</v>
      </c>
    </row>
    <row r="127" spans="1:6" ht="12.75">
      <c r="A127" s="68"/>
      <c r="B127" s="51" t="s">
        <v>113</v>
      </c>
      <c r="C127" s="82" t="e">
        <f>VLOOKUP(#REF!,#REF!,2,0)</f>
        <v>#REF!</v>
      </c>
      <c r="D127" s="48" t="e">
        <f t="shared" si="10"/>
        <v>#REF!</v>
      </c>
      <c r="E127" s="73" t="e">
        <f>VLOOKUP(#REF!,#REF!,2,0)</f>
        <v>#REF!</v>
      </c>
      <c r="F127" s="45" t="e">
        <f t="shared" si="11"/>
        <v>#REF!</v>
      </c>
    </row>
    <row r="128" spans="1:6" ht="12.75">
      <c r="A128" s="68"/>
      <c r="B128" s="51" t="s">
        <v>114</v>
      </c>
      <c r="C128" s="82" t="e">
        <f>VLOOKUP(#REF!,#REF!,2,0)</f>
        <v>#REF!</v>
      </c>
      <c r="D128" s="48" t="e">
        <f t="shared" si="10"/>
        <v>#REF!</v>
      </c>
      <c r="E128" s="73" t="e">
        <f>VLOOKUP(#REF!,#REF!,2,0)</f>
        <v>#REF!</v>
      </c>
      <c r="F128" s="45" t="e">
        <f t="shared" si="11"/>
        <v>#REF!</v>
      </c>
    </row>
    <row r="129" spans="1:6" ht="12.75">
      <c r="A129" s="68"/>
      <c r="B129" s="51" t="s">
        <v>115</v>
      </c>
      <c r="C129" s="82" t="e">
        <f>VLOOKUP(#REF!,#REF!,2,0)</f>
        <v>#REF!</v>
      </c>
      <c r="D129" s="48" t="e">
        <f t="shared" si="10"/>
        <v>#REF!</v>
      </c>
      <c r="E129" s="73" t="e">
        <f>VLOOKUP(#REF!,#REF!,2,0)</f>
        <v>#REF!</v>
      </c>
      <c r="F129" s="45" t="e">
        <f t="shared" si="11"/>
        <v>#REF!</v>
      </c>
    </row>
    <row r="130" spans="1:6" ht="12.75">
      <c r="A130" s="68"/>
      <c r="B130" s="51" t="s">
        <v>116</v>
      </c>
      <c r="C130" s="82" t="e">
        <f>VLOOKUP(#REF!,#REF!,2,0)</f>
        <v>#REF!</v>
      </c>
      <c r="D130" s="48" t="e">
        <f t="shared" si="10"/>
        <v>#REF!</v>
      </c>
      <c r="E130" s="73" t="e">
        <f>VLOOKUP(#REF!,#REF!,2,0)</f>
        <v>#REF!</v>
      </c>
      <c r="F130" s="45" t="e">
        <f t="shared" si="11"/>
        <v>#REF!</v>
      </c>
    </row>
    <row r="131" spans="1:6" ht="12.75">
      <c r="A131" s="68"/>
      <c r="B131" s="51" t="s">
        <v>117</v>
      </c>
      <c r="C131" s="82" t="e">
        <f>VLOOKUP(#REF!,#REF!,2,0)</f>
        <v>#REF!</v>
      </c>
      <c r="D131" s="48" t="e">
        <f t="shared" si="10"/>
        <v>#REF!</v>
      </c>
      <c r="E131" s="73" t="e">
        <f>VLOOKUP(#REF!,#REF!,2,0)</f>
        <v>#REF!</v>
      </c>
      <c r="F131" s="45" t="e">
        <f t="shared" si="11"/>
        <v>#REF!</v>
      </c>
    </row>
    <row r="132" spans="1:6" ht="12.75">
      <c r="A132" s="68"/>
      <c r="B132" s="51" t="s">
        <v>94</v>
      </c>
      <c r="C132" s="82" t="e">
        <f>VLOOKUP(#REF!,#REF!,2,0)</f>
        <v>#REF!</v>
      </c>
      <c r="D132" s="48" t="e">
        <f t="shared" si="10"/>
        <v>#REF!</v>
      </c>
      <c r="E132" s="73" t="e">
        <f>VLOOKUP(#REF!,#REF!,2,0)</f>
        <v>#REF!</v>
      </c>
      <c r="F132" s="45" t="e">
        <f t="shared" si="11"/>
        <v>#REF!</v>
      </c>
    </row>
    <row r="133" spans="1:6" ht="12.75">
      <c r="A133" s="68"/>
      <c r="B133" s="47" t="s">
        <v>33</v>
      </c>
      <c r="C133" s="80" t="e">
        <f>SUM(C125:C132)</f>
        <v>#REF!</v>
      </c>
      <c r="D133" s="76" t="e">
        <f>SUM(D125:D132)</f>
        <v>#REF!</v>
      </c>
      <c r="E133" s="77" t="e">
        <f>SUM(E125:E132)</f>
        <v>#REF!</v>
      </c>
      <c r="F133" s="78" t="e">
        <f>SUM(F125:F132)</f>
        <v>#REF!</v>
      </c>
    </row>
    <row r="134" spans="1:5" ht="12.75">
      <c r="A134" s="68"/>
      <c r="B134" s="65"/>
      <c r="C134" s="20"/>
      <c r="D134" s="20"/>
      <c r="E134" s="30"/>
    </row>
    <row r="135" spans="1:5" ht="12.75">
      <c r="A135" s="68"/>
      <c r="B135" s="20"/>
      <c r="C135" s="20"/>
      <c r="D135" s="20"/>
      <c r="E135" s="30"/>
    </row>
    <row r="136" spans="1:6" ht="12.75">
      <c r="A136" s="71"/>
      <c r="B136" s="38" t="s">
        <v>51</v>
      </c>
      <c r="C136" s="32" t="s">
        <v>4</v>
      </c>
      <c r="D136" s="58" t="s">
        <v>92</v>
      </c>
      <c r="E136" s="32" t="s">
        <v>34</v>
      </c>
      <c r="F136" s="33" t="s">
        <v>93</v>
      </c>
    </row>
    <row r="137" spans="1:6" ht="12.75">
      <c r="A137" s="67"/>
      <c r="B137" s="39" t="s">
        <v>98</v>
      </c>
      <c r="C137" s="82" t="e">
        <f>VLOOKUP(#REF!,#REF!,2,0)</f>
        <v>#REF!</v>
      </c>
      <c r="D137" s="48" t="e">
        <f>C137/$C$139</f>
        <v>#REF!</v>
      </c>
      <c r="E137" s="73" t="e">
        <f>VLOOKUP(#REF!,#REF!,2,0)</f>
        <v>#REF!</v>
      </c>
      <c r="F137" s="45" t="e">
        <f>E137/$E$139</f>
        <v>#REF!</v>
      </c>
    </row>
    <row r="138" spans="1:6" ht="12.75">
      <c r="A138" s="67"/>
      <c r="B138" s="41" t="s">
        <v>99</v>
      </c>
      <c r="C138" s="82" t="e">
        <f>VLOOKUP(#REF!,#REF!,2,0)</f>
        <v>#REF!</v>
      </c>
      <c r="D138" s="48" t="e">
        <f>C138/$C$139</f>
        <v>#REF!</v>
      </c>
      <c r="E138" s="73" t="e">
        <f>VLOOKUP(#REF!,#REF!,2,0)</f>
        <v>#REF!</v>
      </c>
      <c r="F138" s="45" t="e">
        <f>E138/$E$139</f>
        <v>#REF!</v>
      </c>
    </row>
    <row r="139" spans="1:6" ht="12.75">
      <c r="A139" s="67"/>
      <c r="B139" s="47" t="s">
        <v>33</v>
      </c>
      <c r="C139" s="80" t="e">
        <f>SUM(C137:C138)</f>
        <v>#REF!</v>
      </c>
      <c r="D139" s="76" t="e">
        <f>SUM(D137:D138)</f>
        <v>#REF!</v>
      </c>
      <c r="E139" s="77" t="e">
        <f>SUM(E137:E138)</f>
        <v>#REF!</v>
      </c>
      <c r="F139" s="78" t="e">
        <f>SUM(F137:F138)</f>
        <v>#REF!</v>
      </c>
    </row>
    <row r="140" spans="1:5" ht="12.75">
      <c r="A140" s="67"/>
      <c r="B140" s="65"/>
      <c r="C140" s="22"/>
      <c r="D140" s="22"/>
      <c r="E140" s="31"/>
    </row>
    <row r="141" spans="1:5" ht="12.75">
      <c r="A141" s="67"/>
      <c r="B141" s="22"/>
      <c r="C141" s="22"/>
      <c r="D141" s="22"/>
      <c r="E141" s="31"/>
    </row>
    <row r="142" spans="1:6" ht="12.75">
      <c r="A142" s="71"/>
      <c r="B142" s="38" t="s">
        <v>52</v>
      </c>
      <c r="C142" s="32" t="s">
        <v>4</v>
      </c>
      <c r="D142" s="58" t="s">
        <v>92</v>
      </c>
      <c r="E142" s="32" t="s">
        <v>34</v>
      </c>
      <c r="F142" s="33" t="s">
        <v>93</v>
      </c>
    </row>
    <row r="143" spans="1:6" ht="12.75">
      <c r="A143" s="67"/>
      <c r="B143" s="39" t="s">
        <v>53</v>
      </c>
      <c r="C143" s="82" t="e">
        <f>VLOOKUP(#REF!,#REF!,2,0)</f>
        <v>#REF!</v>
      </c>
      <c r="D143" s="48" t="e">
        <f>C143/$C$148</f>
        <v>#REF!</v>
      </c>
      <c r="E143" s="73" t="e">
        <f>VLOOKUP(#REF!,#REF!,2,0)</f>
        <v>#REF!</v>
      </c>
      <c r="F143" s="45" t="e">
        <f>E143/$E$148</f>
        <v>#REF!</v>
      </c>
    </row>
    <row r="144" spans="1:6" ht="12.75">
      <c r="A144" s="67"/>
      <c r="B144" s="41" t="s">
        <v>101</v>
      </c>
      <c r="C144" s="82" t="e">
        <f>VLOOKUP(#REF!,#REF!,2,0)</f>
        <v>#REF!</v>
      </c>
      <c r="D144" s="48" t="e">
        <f>C144/$C$148</f>
        <v>#REF!</v>
      </c>
      <c r="E144" s="73" t="e">
        <f>VLOOKUP(#REF!,#REF!,2,0)</f>
        <v>#REF!</v>
      </c>
      <c r="F144" s="45" t="e">
        <f>E144/$E$148</f>
        <v>#REF!</v>
      </c>
    </row>
    <row r="145" spans="1:6" ht="12.75">
      <c r="A145" s="67"/>
      <c r="B145" s="41" t="s">
        <v>118</v>
      </c>
      <c r="C145" s="82" t="e">
        <f>VLOOKUP(#REF!,#REF!,2,0)</f>
        <v>#REF!</v>
      </c>
      <c r="D145" s="48" t="e">
        <f>C145/$C$148</f>
        <v>#REF!</v>
      </c>
      <c r="E145" s="73" t="e">
        <f>VLOOKUP(#REF!,#REF!,2,0)</f>
        <v>#REF!</v>
      </c>
      <c r="F145" s="45" t="e">
        <f>E145/$E$148</f>
        <v>#REF!</v>
      </c>
    </row>
    <row r="146" spans="1:6" ht="12.75">
      <c r="A146" s="67"/>
      <c r="B146" s="41" t="s">
        <v>119</v>
      </c>
      <c r="C146" s="82" t="e">
        <f>VLOOKUP(#REF!,#REF!,2,0)</f>
        <v>#REF!</v>
      </c>
      <c r="D146" s="48" t="e">
        <f>C146/$C$148</f>
        <v>#REF!</v>
      </c>
      <c r="E146" s="73" t="e">
        <f>VLOOKUP(#REF!,#REF!,2,0)</f>
        <v>#REF!</v>
      </c>
      <c r="F146" s="45" t="e">
        <f>E146/$E$148</f>
        <v>#REF!</v>
      </c>
    </row>
    <row r="147" spans="1:6" ht="12.75">
      <c r="A147" s="67"/>
      <c r="B147" s="41" t="s">
        <v>94</v>
      </c>
      <c r="C147" s="82" t="e">
        <f>VLOOKUP(#REF!,#REF!,2,0)</f>
        <v>#REF!</v>
      </c>
      <c r="D147" s="48" t="e">
        <f>C147/$C$148</f>
        <v>#REF!</v>
      </c>
      <c r="E147" s="73" t="e">
        <f>VLOOKUP(#REF!,#REF!,2,0)</f>
        <v>#REF!</v>
      </c>
      <c r="F147" s="45" t="e">
        <f>E147/$E$148</f>
        <v>#REF!</v>
      </c>
    </row>
    <row r="148" spans="1:6" ht="12.75">
      <c r="A148" s="67"/>
      <c r="B148" s="47" t="s">
        <v>33</v>
      </c>
      <c r="C148" s="80" t="e">
        <f>SUM(C143:C147)</f>
        <v>#REF!</v>
      </c>
      <c r="D148" s="76" t="e">
        <f>SUM(D143:D147)</f>
        <v>#REF!</v>
      </c>
      <c r="E148" s="77" t="e">
        <f>SUM(E143:E147)</f>
        <v>#REF!</v>
      </c>
      <c r="F148" s="78" t="e">
        <f>SUM(F143:F147)</f>
        <v>#REF!</v>
      </c>
    </row>
    <row r="149" spans="1:5" ht="12.75">
      <c r="A149" s="67"/>
      <c r="B149" s="65"/>
      <c r="C149" s="22"/>
      <c r="D149" s="22"/>
      <c r="E149" s="31"/>
    </row>
    <row r="150" spans="1:5" ht="12.75">
      <c r="A150" s="67"/>
      <c r="B150" s="65"/>
      <c r="C150" s="22"/>
      <c r="D150" s="22"/>
      <c r="E150" s="31"/>
    </row>
    <row r="151" spans="1:6" ht="12.75">
      <c r="A151" s="67"/>
      <c r="B151" s="38" t="s">
        <v>54</v>
      </c>
      <c r="C151" s="32" t="s">
        <v>4</v>
      </c>
      <c r="D151" s="58" t="s">
        <v>92</v>
      </c>
      <c r="E151" s="32" t="s">
        <v>34</v>
      </c>
      <c r="F151" s="33" t="s">
        <v>93</v>
      </c>
    </row>
    <row r="152" spans="1:6" ht="12.75">
      <c r="A152" s="67"/>
      <c r="B152" s="50" t="s">
        <v>31</v>
      </c>
      <c r="C152" s="82" t="e">
        <f>VLOOKUP(#REF!,#REF!,2,0)</f>
        <v>#REF!</v>
      </c>
      <c r="D152" s="48" t="e">
        <f>C152/$C$156</f>
        <v>#REF!</v>
      </c>
      <c r="E152" s="73" t="e">
        <f>VLOOKUP(#REF!,#REF!,2,0)</f>
        <v>#REF!</v>
      </c>
      <c r="F152" s="45" t="e">
        <f>E152/$E$156</f>
        <v>#REF!</v>
      </c>
    </row>
    <row r="153" spans="1:6" ht="12.75">
      <c r="A153" s="67"/>
      <c r="B153" s="41" t="s">
        <v>100</v>
      </c>
      <c r="C153" s="82" t="e">
        <f>VLOOKUP(#REF!,#REF!,2,0)</f>
        <v>#REF!</v>
      </c>
      <c r="D153" s="48" t="e">
        <f>C153/$C$156</f>
        <v>#REF!</v>
      </c>
      <c r="E153" s="73" t="e">
        <f>VLOOKUP(#REF!,#REF!,2,0)</f>
        <v>#REF!</v>
      </c>
      <c r="F153" s="45" t="e">
        <f>E153/$E$156</f>
        <v>#REF!</v>
      </c>
    </row>
    <row r="154" spans="1:6" ht="12.75">
      <c r="A154" s="67"/>
      <c r="B154" s="41" t="s">
        <v>55</v>
      </c>
      <c r="C154" s="82" t="e">
        <f>VLOOKUP(#REF!,#REF!,2,0)</f>
        <v>#REF!</v>
      </c>
      <c r="D154" s="48" t="e">
        <f>C154/$C$156</f>
        <v>#REF!</v>
      </c>
      <c r="E154" s="73" t="e">
        <f>VLOOKUP(#REF!,#REF!,2,0)</f>
        <v>#REF!</v>
      </c>
      <c r="F154" s="45" t="e">
        <f>E154/$E$156</f>
        <v>#REF!</v>
      </c>
    </row>
    <row r="155" spans="1:6" ht="12.75">
      <c r="A155" s="67"/>
      <c r="B155" s="41" t="s">
        <v>56</v>
      </c>
      <c r="C155" s="82" t="e">
        <f>VLOOKUP(#REF!,#REF!,2,0)</f>
        <v>#REF!</v>
      </c>
      <c r="D155" s="48" t="e">
        <f>C155/$C$156</f>
        <v>#REF!</v>
      </c>
      <c r="E155" s="73" t="e">
        <f>VLOOKUP(#REF!,#REF!,2,0)</f>
        <v>#REF!</v>
      </c>
      <c r="F155" s="45" t="e">
        <f>E155/$E$156</f>
        <v>#REF!</v>
      </c>
    </row>
    <row r="156" spans="1:6" ht="12.75">
      <c r="A156" s="67"/>
      <c r="B156" s="47" t="s">
        <v>33</v>
      </c>
      <c r="C156" s="80" t="e">
        <f>SUM(C152:C155)</f>
        <v>#REF!</v>
      </c>
      <c r="D156" s="76" t="e">
        <f>SUM(D152:D155)</f>
        <v>#REF!</v>
      </c>
      <c r="E156" s="77" t="e">
        <f>SUM(E152:E155)</f>
        <v>#REF!</v>
      </c>
      <c r="F156" s="78" t="e">
        <f>SUM(F152:F155)</f>
        <v>#REF!</v>
      </c>
    </row>
    <row r="157" spans="1:5" ht="12.75">
      <c r="A157" s="67"/>
      <c r="B157" s="65"/>
      <c r="C157" s="20"/>
      <c r="D157" s="20"/>
      <c r="E157" s="30"/>
    </row>
    <row r="158" spans="1:5" ht="12.75">
      <c r="A158" s="67"/>
      <c r="B158" s="65"/>
      <c r="C158" s="20"/>
      <c r="D158" s="20"/>
      <c r="E158" s="30"/>
    </row>
    <row r="159" spans="1:6" ht="12.75">
      <c r="A159" s="71"/>
      <c r="B159" s="59" t="s">
        <v>57</v>
      </c>
      <c r="C159" s="32" t="s">
        <v>4</v>
      </c>
      <c r="D159" s="58" t="s">
        <v>92</v>
      </c>
      <c r="E159" s="32" t="s">
        <v>34</v>
      </c>
      <c r="F159" s="33" t="s">
        <v>93</v>
      </c>
    </row>
    <row r="160" spans="1:6" ht="12.75">
      <c r="A160" s="67"/>
      <c r="B160" s="41" t="s">
        <v>58</v>
      </c>
      <c r="C160" s="82" t="e">
        <f>VLOOKUP(#REF!,#REF!,2,0)</f>
        <v>#REF!</v>
      </c>
      <c r="D160" s="48" t="e">
        <f>C160/$C$170</f>
        <v>#REF!</v>
      </c>
      <c r="E160" s="73" t="e">
        <f>VLOOKUP(#REF!,#REF!,2,0)</f>
        <v>#REF!</v>
      </c>
      <c r="F160" s="45" t="e">
        <f>E160/$E$170</f>
        <v>#REF!</v>
      </c>
    </row>
    <row r="161" spans="1:6" ht="12.75">
      <c r="A161" s="67"/>
      <c r="B161" s="41" t="s">
        <v>59</v>
      </c>
      <c r="C161" s="82" t="e">
        <f>VLOOKUP(#REF!,#REF!,2,0)</f>
        <v>#REF!</v>
      </c>
      <c r="D161" s="48" t="e">
        <f aca="true" t="shared" si="12" ref="D161:D169">C161/$C$170</f>
        <v>#REF!</v>
      </c>
      <c r="E161" s="73" t="e">
        <f>VLOOKUP(#REF!,#REF!,2,0)</f>
        <v>#REF!</v>
      </c>
      <c r="F161" s="45" t="e">
        <f aca="true" t="shared" si="13" ref="F161:F169">E161/$E$170</f>
        <v>#REF!</v>
      </c>
    </row>
    <row r="162" spans="1:6" ht="12.75">
      <c r="A162" s="67"/>
      <c r="B162" s="41" t="s">
        <v>60</v>
      </c>
      <c r="C162" s="82" t="e">
        <f>VLOOKUP(#REF!,#REF!,2,0)</f>
        <v>#REF!</v>
      </c>
      <c r="D162" s="48" t="e">
        <f t="shared" si="12"/>
        <v>#REF!</v>
      </c>
      <c r="E162" s="73" t="e">
        <f>VLOOKUP(#REF!,#REF!,2,0)</f>
        <v>#REF!</v>
      </c>
      <c r="F162" s="45" t="e">
        <f t="shared" si="13"/>
        <v>#REF!</v>
      </c>
    </row>
    <row r="163" spans="1:6" ht="12.75">
      <c r="A163" s="67"/>
      <c r="B163" s="41" t="s">
        <v>61</v>
      </c>
      <c r="C163" s="82" t="e">
        <f>VLOOKUP(#REF!,#REF!,2,0)</f>
        <v>#REF!</v>
      </c>
      <c r="D163" s="48" t="e">
        <f t="shared" si="12"/>
        <v>#REF!</v>
      </c>
      <c r="E163" s="73" t="e">
        <f>VLOOKUP(#REF!,#REF!,2,0)</f>
        <v>#REF!</v>
      </c>
      <c r="F163" s="45" t="e">
        <f t="shared" si="13"/>
        <v>#REF!</v>
      </c>
    </row>
    <row r="164" spans="1:6" ht="12.75">
      <c r="A164" s="67"/>
      <c r="B164" s="41" t="s">
        <v>62</v>
      </c>
      <c r="C164" s="82" t="e">
        <f>VLOOKUP(#REF!,#REF!,2,0)</f>
        <v>#REF!</v>
      </c>
      <c r="D164" s="48" t="e">
        <f t="shared" si="12"/>
        <v>#REF!</v>
      </c>
      <c r="E164" s="73" t="e">
        <f>VLOOKUP(#REF!,#REF!,2,0)</f>
        <v>#REF!</v>
      </c>
      <c r="F164" s="45" t="e">
        <f t="shared" si="13"/>
        <v>#REF!</v>
      </c>
    </row>
    <row r="165" spans="1:6" ht="12.75">
      <c r="A165" s="67"/>
      <c r="B165" s="41" t="s">
        <v>63</v>
      </c>
      <c r="C165" s="82" t="e">
        <f>VLOOKUP(#REF!,#REF!,2,0)</f>
        <v>#REF!</v>
      </c>
      <c r="D165" s="48" t="e">
        <f t="shared" si="12"/>
        <v>#REF!</v>
      </c>
      <c r="E165" s="73" t="e">
        <f>VLOOKUP(#REF!,#REF!,2,0)</f>
        <v>#REF!</v>
      </c>
      <c r="F165" s="45" t="e">
        <f t="shared" si="13"/>
        <v>#REF!</v>
      </c>
    </row>
    <row r="166" spans="1:6" ht="12.75">
      <c r="A166" s="67"/>
      <c r="B166" s="41" t="s">
        <v>64</v>
      </c>
      <c r="C166" s="82" t="e">
        <f>VLOOKUP(#REF!,#REF!,2,0)</f>
        <v>#REF!</v>
      </c>
      <c r="D166" s="48" t="e">
        <f t="shared" si="12"/>
        <v>#REF!</v>
      </c>
      <c r="E166" s="73" t="e">
        <f>VLOOKUP(#REF!,#REF!,2,0)</f>
        <v>#REF!</v>
      </c>
      <c r="F166" s="45" t="e">
        <f t="shared" si="13"/>
        <v>#REF!</v>
      </c>
    </row>
    <row r="167" spans="1:6" ht="12.75">
      <c r="A167" s="67"/>
      <c r="B167" s="41" t="s">
        <v>65</v>
      </c>
      <c r="C167" s="82" t="e">
        <f>VLOOKUP(#REF!,#REF!,2,0)</f>
        <v>#REF!</v>
      </c>
      <c r="D167" s="48" t="e">
        <f t="shared" si="12"/>
        <v>#REF!</v>
      </c>
      <c r="E167" s="73" t="e">
        <f>VLOOKUP(#REF!,#REF!,2,0)</f>
        <v>#REF!</v>
      </c>
      <c r="F167" s="45" t="e">
        <f t="shared" si="13"/>
        <v>#REF!</v>
      </c>
    </row>
    <row r="168" spans="1:6" ht="12.75">
      <c r="A168" s="67"/>
      <c r="B168" s="41" t="s">
        <v>66</v>
      </c>
      <c r="C168" s="82" t="e">
        <f>VLOOKUP(#REF!,#REF!,2,0)</f>
        <v>#REF!</v>
      </c>
      <c r="D168" s="48" t="e">
        <f t="shared" si="12"/>
        <v>#REF!</v>
      </c>
      <c r="E168" s="73" t="e">
        <f>VLOOKUP(#REF!,#REF!,2,0)</f>
        <v>#REF!</v>
      </c>
      <c r="F168" s="45" t="e">
        <f t="shared" si="13"/>
        <v>#REF!</v>
      </c>
    </row>
    <row r="169" spans="1:6" ht="12.75">
      <c r="A169" s="67"/>
      <c r="B169" s="41" t="s">
        <v>142</v>
      </c>
      <c r="C169" s="82" t="e">
        <f>VLOOKUP(#REF!,#REF!,2,0)</f>
        <v>#REF!</v>
      </c>
      <c r="D169" s="48" t="e">
        <f t="shared" si="12"/>
        <v>#REF!</v>
      </c>
      <c r="E169" s="73" t="e">
        <f>VLOOKUP(#REF!,#REF!,2,0)</f>
        <v>#REF!</v>
      </c>
      <c r="F169" s="45" t="e">
        <f t="shared" si="13"/>
        <v>#REF!</v>
      </c>
    </row>
    <row r="170" spans="1:6" ht="12.75">
      <c r="A170" s="67"/>
      <c r="B170" s="47" t="s">
        <v>33</v>
      </c>
      <c r="C170" s="80" t="e">
        <f>SUM(C160:C169)</f>
        <v>#REF!</v>
      </c>
      <c r="D170" s="76" t="e">
        <f>SUM(D160:D169)</f>
        <v>#REF!</v>
      </c>
      <c r="E170" s="77" t="e">
        <f>SUM(E160:E169)</f>
        <v>#REF!</v>
      </c>
      <c r="F170" s="78" t="e">
        <f>SUM(F160:F169)</f>
        <v>#REF!</v>
      </c>
    </row>
    <row r="171" spans="1:6" ht="12.75">
      <c r="A171" s="67"/>
      <c r="B171" s="65"/>
      <c r="C171" s="60"/>
      <c r="D171" s="61"/>
      <c r="E171" s="62"/>
      <c r="F171" s="61"/>
    </row>
    <row r="172" spans="1:6" ht="12.75">
      <c r="A172" s="67"/>
      <c r="B172" s="38" t="s">
        <v>67</v>
      </c>
      <c r="C172" s="32" t="s">
        <v>4</v>
      </c>
      <c r="D172" s="58" t="s">
        <v>92</v>
      </c>
      <c r="E172" s="32" t="s">
        <v>34</v>
      </c>
      <c r="F172" s="33" t="s">
        <v>93</v>
      </c>
    </row>
    <row r="173" spans="1:6" ht="12.75">
      <c r="A173" s="67"/>
      <c r="B173" s="39" t="s">
        <v>68</v>
      </c>
      <c r="C173" s="82" t="e">
        <f>VLOOKUP(#REF!,#REF!,2,0)</f>
        <v>#REF!</v>
      </c>
      <c r="D173" s="48" t="e">
        <f aca="true" t="shared" si="14" ref="D173:D178">C173/$C$179</f>
        <v>#REF!</v>
      </c>
      <c r="E173" s="73" t="e">
        <f>VLOOKUP(#REF!,#REF!,2,0)</f>
        <v>#REF!</v>
      </c>
      <c r="F173" s="45" t="e">
        <f aca="true" t="shared" si="15" ref="F173:F178">E173/$E$179</f>
        <v>#REF!</v>
      </c>
    </row>
    <row r="174" spans="1:6" ht="12.75">
      <c r="A174" s="67"/>
      <c r="B174" s="41" t="s">
        <v>97</v>
      </c>
      <c r="C174" s="82" t="e">
        <f>VLOOKUP(#REF!,#REF!,2,0)</f>
        <v>#REF!</v>
      </c>
      <c r="D174" s="48" t="e">
        <f t="shared" si="14"/>
        <v>#REF!</v>
      </c>
      <c r="E174" s="73" t="e">
        <f>VLOOKUP(#REF!,#REF!,2,0)</f>
        <v>#REF!</v>
      </c>
      <c r="F174" s="45" t="e">
        <f t="shared" si="15"/>
        <v>#REF!</v>
      </c>
    </row>
    <row r="175" spans="1:6" ht="12.75">
      <c r="A175" s="67"/>
      <c r="B175" s="41" t="s">
        <v>120</v>
      </c>
      <c r="C175" s="82" t="e">
        <f>VLOOKUP(#REF!,#REF!,2,0)</f>
        <v>#REF!</v>
      </c>
      <c r="D175" s="48" t="e">
        <f t="shared" si="14"/>
        <v>#REF!</v>
      </c>
      <c r="E175" s="73" t="e">
        <f>VLOOKUP(#REF!,#REF!,2,0)</f>
        <v>#REF!</v>
      </c>
      <c r="F175" s="45" t="e">
        <f t="shared" si="15"/>
        <v>#REF!</v>
      </c>
    </row>
    <row r="176" spans="1:6" ht="12.75">
      <c r="A176" s="67"/>
      <c r="B176" s="41" t="s">
        <v>121</v>
      </c>
      <c r="C176" s="82" t="e">
        <f>VLOOKUP(#REF!,#REF!,2,0)</f>
        <v>#REF!</v>
      </c>
      <c r="D176" s="48" t="e">
        <f t="shared" si="14"/>
        <v>#REF!</v>
      </c>
      <c r="E176" s="73" t="e">
        <f>VLOOKUP(#REF!,#REF!,2,0)</f>
        <v>#REF!</v>
      </c>
      <c r="F176" s="45" t="e">
        <f t="shared" si="15"/>
        <v>#REF!</v>
      </c>
    </row>
    <row r="177" spans="1:6" ht="12.75">
      <c r="A177" s="67"/>
      <c r="B177" s="41" t="s">
        <v>94</v>
      </c>
      <c r="C177" s="82" t="e">
        <f>VLOOKUP(#REF!,#REF!,2,0)</f>
        <v>#REF!</v>
      </c>
      <c r="D177" s="48" t="e">
        <f t="shared" si="14"/>
        <v>#REF!</v>
      </c>
      <c r="E177" s="73" t="e">
        <f>VLOOKUP(#REF!,#REF!,2,0)</f>
        <v>#REF!</v>
      </c>
      <c r="F177" s="45" t="e">
        <f t="shared" si="15"/>
        <v>#REF!</v>
      </c>
    </row>
    <row r="178" spans="1:6" ht="12.75">
      <c r="A178" s="67"/>
      <c r="B178" s="41" t="s">
        <v>143</v>
      </c>
      <c r="C178" s="82" t="e">
        <f>VLOOKUP(#REF!,#REF!,2,0)</f>
        <v>#REF!</v>
      </c>
      <c r="D178" s="48" t="e">
        <f t="shared" si="14"/>
        <v>#REF!</v>
      </c>
      <c r="E178" s="73" t="e">
        <f>VLOOKUP(#REF!,#REF!,2,0)</f>
        <v>#REF!</v>
      </c>
      <c r="F178" s="45" t="e">
        <f t="shared" si="15"/>
        <v>#REF!</v>
      </c>
    </row>
    <row r="179" spans="1:6" ht="12.75">
      <c r="A179" s="67"/>
      <c r="B179" s="47" t="s">
        <v>33</v>
      </c>
      <c r="C179" s="80" t="e">
        <f>SUM(C173:C178)</f>
        <v>#REF!</v>
      </c>
      <c r="D179" s="76" t="e">
        <f>SUM(D173:D178)</f>
        <v>#REF!</v>
      </c>
      <c r="E179" s="77" t="e">
        <f>SUM(E173:E178)</f>
        <v>#REF!</v>
      </c>
      <c r="F179" s="78" t="e">
        <f>SUM(F173:F178)</f>
        <v>#REF!</v>
      </c>
    </row>
    <row r="180" spans="1:5" ht="12.75">
      <c r="A180" s="67"/>
      <c r="B180" s="65"/>
      <c r="C180" s="21"/>
      <c r="D180" s="21"/>
      <c r="E180" s="23"/>
    </row>
    <row r="181" spans="1:5" ht="12.75">
      <c r="A181" s="67"/>
      <c r="B181" s="65"/>
      <c r="C181" s="21"/>
      <c r="D181" s="21"/>
      <c r="E181" s="23"/>
    </row>
    <row r="182" spans="1:6" ht="12.75">
      <c r="A182" s="67"/>
      <c r="B182" s="38" t="s">
        <v>95</v>
      </c>
      <c r="C182" s="32" t="s">
        <v>4</v>
      </c>
      <c r="D182" s="58" t="s">
        <v>92</v>
      </c>
      <c r="E182" s="32" t="s">
        <v>34</v>
      </c>
      <c r="F182" s="33" t="s">
        <v>93</v>
      </c>
    </row>
    <row r="183" spans="1:6" ht="12.75">
      <c r="A183" s="67"/>
      <c r="B183" s="39" t="s">
        <v>69</v>
      </c>
      <c r="C183" s="82" t="e">
        <f>VLOOKUP(#REF!,#REF!,2,0)</f>
        <v>#REF!</v>
      </c>
      <c r="D183" s="48" t="e">
        <f>C183/$C$192</f>
        <v>#REF!</v>
      </c>
      <c r="E183" s="73" t="e">
        <f>VLOOKUP(#REF!,#REF!,2,0)</f>
        <v>#REF!</v>
      </c>
      <c r="F183" s="45" t="e">
        <f>E183/$E$192</f>
        <v>#REF!</v>
      </c>
    </row>
    <row r="184" spans="1:6" ht="12.75">
      <c r="A184" s="67"/>
      <c r="B184" s="41" t="s">
        <v>70</v>
      </c>
      <c r="C184" s="82" t="e">
        <f>VLOOKUP(#REF!,#REF!,2,0)</f>
        <v>#REF!</v>
      </c>
      <c r="D184" s="48" t="e">
        <f aca="true" t="shared" si="16" ref="D184:D191">C184/$C$192</f>
        <v>#REF!</v>
      </c>
      <c r="E184" s="73" t="e">
        <f>VLOOKUP(#REF!,#REF!,2,0)</f>
        <v>#REF!</v>
      </c>
      <c r="F184" s="45" t="e">
        <f aca="true" t="shared" si="17" ref="F184:F191">E184/$E$192</f>
        <v>#REF!</v>
      </c>
    </row>
    <row r="185" spans="1:6" ht="12.75">
      <c r="A185" s="67"/>
      <c r="B185" s="41" t="s">
        <v>71</v>
      </c>
      <c r="C185" s="82" t="e">
        <f>VLOOKUP(#REF!,#REF!,2,0)</f>
        <v>#REF!</v>
      </c>
      <c r="D185" s="48" t="e">
        <f t="shared" si="16"/>
        <v>#REF!</v>
      </c>
      <c r="E185" s="73" t="e">
        <f>VLOOKUP(#REF!,#REF!,2,0)</f>
        <v>#REF!</v>
      </c>
      <c r="F185" s="45" t="e">
        <f t="shared" si="17"/>
        <v>#REF!</v>
      </c>
    </row>
    <row r="186" spans="1:6" ht="12.75">
      <c r="A186" s="67"/>
      <c r="B186" s="41" t="s">
        <v>72</v>
      </c>
      <c r="C186" s="82" t="e">
        <f>VLOOKUP(#REF!,#REF!,2,0)</f>
        <v>#REF!</v>
      </c>
      <c r="D186" s="48" t="e">
        <f t="shared" si="16"/>
        <v>#REF!</v>
      </c>
      <c r="E186" s="73" t="e">
        <f>VLOOKUP(#REF!,#REF!,2,0)</f>
        <v>#REF!</v>
      </c>
      <c r="F186" s="45" t="e">
        <f t="shared" si="17"/>
        <v>#REF!</v>
      </c>
    </row>
    <row r="187" spans="1:6" ht="12.75">
      <c r="A187" s="67"/>
      <c r="B187" s="41" t="s">
        <v>73</v>
      </c>
      <c r="C187" s="82" t="e">
        <f>VLOOKUP(#REF!,#REF!,2,0)</f>
        <v>#REF!</v>
      </c>
      <c r="D187" s="48" t="e">
        <f t="shared" si="16"/>
        <v>#REF!</v>
      </c>
      <c r="E187" s="73" t="e">
        <f>VLOOKUP(#REF!,#REF!,2,0)</f>
        <v>#REF!</v>
      </c>
      <c r="F187" s="45" t="e">
        <f t="shared" si="17"/>
        <v>#REF!</v>
      </c>
    </row>
    <row r="188" spans="1:6" ht="12.75">
      <c r="A188" s="67"/>
      <c r="B188" s="41" t="s">
        <v>74</v>
      </c>
      <c r="C188" s="82" t="e">
        <f>VLOOKUP(#REF!,#REF!,2,0)</f>
        <v>#REF!</v>
      </c>
      <c r="D188" s="48" t="e">
        <f t="shared" si="16"/>
        <v>#REF!</v>
      </c>
      <c r="E188" s="73" t="e">
        <f>VLOOKUP(#REF!,#REF!,2,0)</f>
        <v>#REF!</v>
      </c>
      <c r="F188" s="45" t="e">
        <f t="shared" si="17"/>
        <v>#REF!</v>
      </c>
    </row>
    <row r="189" spans="1:6" ht="12.75">
      <c r="A189" s="67"/>
      <c r="B189" s="41" t="s">
        <v>75</v>
      </c>
      <c r="C189" s="82" t="e">
        <f>VLOOKUP(#REF!,#REF!,2,0)</f>
        <v>#REF!</v>
      </c>
      <c r="D189" s="48" t="e">
        <f t="shared" si="16"/>
        <v>#REF!</v>
      </c>
      <c r="E189" s="73" t="e">
        <f>VLOOKUP(#REF!,#REF!,2,0)</f>
        <v>#REF!</v>
      </c>
      <c r="F189" s="45" t="e">
        <f t="shared" si="17"/>
        <v>#REF!</v>
      </c>
    </row>
    <row r="190" spans="1:6" ht="12.75">
      <c r="A190" s="67"/>
      <c r="B190" s="41" t="s">
        <v>76</v>
      </c>
      <c r="C190" s="82" t="e">
        <f>VLOOKUP(#REF!,#REF!,2,0)</f>
        <v>#REF!</v>
      </c>
      <c r="D190" s="48" t="e">
        <f t="shared" si="16"/>
        <v>#REF!</v>
      </c>
      <c r="E190" s="73" t="e">
        <f>VLOOKUP(#REF!,#REF!,2,0)</f>
        <v>#REF!</v>
      </c>
      <c r="F190" s="45" t="e">
        <f t="shared" si="17"/>
        <v>#REF!</v>
      </c>
    </row>
    <row r="191" spans="1:6" ht="12.75">
      <c r="A191" s="67"/>
      <c r="B191" s="41" t="s">
        <v>77</v>
      </c>
      <c r="C191" s="82" t="e">
        <f>VLOOKUP(#REF!,#REF!,2,0)</f>
        <v>#REF!</v>
      </c>
      <c r="D191" s="48" t="e">
        <f t="shared" si="16"/>
        <v>#REF!</v>
      </c>
      <c r="E191" s="73" t="e">
        <f>VLOOKUP(#REF!,#REF!,2,0)</f>
        <v>#REF!</v>
      </c>
      <c r="F191" s="45" t="e">
        <f t="shared" si="17"/>
        <v>#REF!</v>
      </c>
    </row>
    <row r="192" spans="1:6" ht="12.75">
      <c r="A192" s="67"/>
      <c r="B192" s="47" t="s">
        <v>33</v>
      </c>
      <c r="C192" s="80" t="e">
        <f>SUM(C183:C191)</f>
        <v>#REF!</v>
      </c>
      <c r="D192" s="76" t="e">
        <f>SUM(D183:D191)</f>
        <v>#REF!</v>
      </c>
      <c r="E192" s="77" t="e">
        <f>SUM(E183:E191)</f>
        <v>#REF!</v>
      </c>
      <c r="F192" s="78" t="e">
        <f>SUM(F183:F191)</f>
        <v>#REF!</v>
      </c>
    </row>
    <row r="193" spans="1:6" ht="12.75">
      <c r="A193" s="67"/>
      <c r="B193" s="65"/>
      <c r="C193" s="60"/>
      <c r="D193" s="61"/>
      <c r="E193" s="62"/>
      <c r="F193" s="61"/>
    </row>
    <row r="194" spans="1:5" ht="12.75">
      <c r="A194" s="67"/>
      <c r="B194" s="22"/>
      <c r="C194" s="21"/>
      <c r="D194" s="21"/>
      <c r="E194" s="23"/>
    </row>
    <row r="195" spans="1:6" ht="12.75">
      <c r="A195" s="71"/>
      <c r="B195" s="38" t="s">
        <v>78</v>
      </c>
      <c r="C195" s="32" t="s">
        <v>4</v>
      </c>
      <c r="D195" s="58" t="s">
        <v>92</v>
      </c>
      <c r="E195" s="32" t="s">
        <v>34</v>
      </c>
      <c r="F195" s="33" t="s">
        <v>93</v>
      </c>
    </row>
    <row r="196" spans="1:6" ht="12.75">
      <c r="A196" s="67"/>
      <c r="B196" s="39" t="s">
        <v>79</v>
      </c>
      <c r="C196" s="82" t="e">
        <f>VLOOKUP(#REF!,#REF!,2,0)</f>
        <v>#REF!</v>
      </c>
      <c r="D196" s="48" t="e">
        <f>C196/$C$200</f>
        <v>#REF!</v>
      </c>
      <c r="E196" s="73" t="e">
        <f>VLOOKUP(#REF!,#REF!,2,0)</f>
        <v>#REF!</v>
      </c>
      <c r="F196" s="45" t="e">
        <f>E196/$E$200</f>
        <v>#REF!</v>
      </c>
    </row>
    <row r="197" spans="1:6" ht="12.75">
      <c r="A197" s="67"/>
      <c r="B197" s="41" t="s">
        <v>80</v>
      </c>
      <c r="C197" s="82" t="e">
        <f>VLOOKUP(#REF!,#REF!,2,0)</f>
        <v>#REF!</v>
      </c>
      <c r="D197" s="48" t="e">
        <f>C197/$C$200</f>
        <v>#REF!</v>
      </c>
      <c r="E197" s="73" t="e">
        <f>VLOOKUP(#REF!,#REF!,2,0)</f>
        <v>#REF!</v>
      </c>
      <c r="F197" s="45" t="e">
        <f>E197/$E$200</f>
        <v>#REF!</v>
      </c>
    </row>
    <row r="198" spans="1:6" ht="12.75">
      <c r="A198" s="67"/>
      <c r="B198" s="41" t="s">
        <v>96</v>
      </c>
      <c r="C198" s="82" t="e">
        <f>VLOOKUP(#REF!,#REF!,2,0)</f>
        <v>#REF!</v>
      </c>
      <c r="D198" s="48" t="e">
        <f>C198/$C$200</f>
        <v>#REF!</v>
      </c>
      <c r="E198" s="73" t="e">
        <f>VLOOKUP(#REF!,#REF!,2,0)</f>
        <v>#REF!</v>
      </c>
      <c r="F198" s="45" t="e">
        <f>E198/$E$200</f>
        <v>#REF!</v>
      </c>
    </row>
    <row r="199" spans="1:6" ht="12.75">
      <c r="A199" s="67"/>
      <c r="B199" s="41" t="s">
        <v>81</v>
      </c>
      <c r="C199" s="82" t="e">
        <f>VLOOKUP(#REF!,#REF!,2,0)</f>
        <v>#REF!</v>
      </c>
      <c r="D199" s="48" t="e">
        <f>C199/$C$200</f>
        <v>#REF!</v>
      </c>
      <c r="E199" s="73" t="e">
        <f>VLOOKUP(#REF!,#REF!,2,0)</f>
        <v>#REF!</v>
      </c>
      <c r="F199" s="45" t="e">
        <f>E199/$E$200</f>
        <v>#REF!</v>
      </c>
    </row>
    <row r="200" spans="1:6" ht="12.75">
      <c r="A200" s="67"/>
      <c r="B200" s="47" t="s">
        <v>33</v>
      </c>
      <c r="C200" s="80" t="e">
        <f>SUM(C196:C199)</f>
        <v>#REF!</v>
      </c>
      <c r="D200" s="76" t="e">
        <f>SUM(D196:D199)</f>
        <v>#REF!</v>
      </c>
      <c r="E200" s="77" t="e">
        <f>SUM(E196:E199)</f>
        <v>#REF!</v>
      </c>
      <c r="F200" s="78" t="e">
        <f>SUM(F196:F199)</f>
        <v>#REF!</v>
      </c>
    </row>
    <row r="201" spans="1:5" ht="12.75">
      <c r="A201" s="67"/>
      <c r="B201" s="65"/>
      <c r="C201" s="21"/>
      <c r="D201" s="21"/>
      <c r="E201" s="23"/>
    </row>
    <row r="202" spans="1:5" ht="12.75">
      <c r="A202" s="67"/>
      <c r="B202" s="65"/>
      <c r="C202" s="20"/>
      <c r="D202" s="20"/>
      <c r="E202" s="30"/>
    </row>
    <row r="203" spans="1:6" ht="12.75">
      <c r="A203" s="71"/>
      <c r="B203" s="38" t="s">
        <v>82</v>
      </c>
      <c r="C203" s="32" t="s">
        <v>4</v>
      </c>
      <c r="D203" s="58" t="s">
        <v>92</v>
      </c>
      <c r="E203" s="32" t="s">
        <v>34</v>
      </c>
      <c r="F203" s="33" t="s">
        <v>93</v>
      </c>
    </row>
    <row r="204" spans="1:6" ht="12.75">
      <c r="A204" s="67"/>
      <c r="B204" s="39" t="s">
        <v>83</v>
      </c>
      <c r="C204" s="82" t="e">
        <f>VLOOKUP(#REF!,#REF!,2,0)</f>
        <v>#REF!</v>
      </c>
      <c r="D204" s="48" t="e">
        <f>C204/$C$209</f>
        <v>#REF!</v>
      </c>
      <c r="E204" s="73" t="e">
        <f>VLOOKUP(#REF!,#REF!,2,0)</f>
        <v>#REF!</v>
      </c>
      <c r="F204" s="45" t="e">
        <f>E204/$E$209</f>
        <v>#REF!</v>
      </c>
    </row>
    <row r="205" spans="1:6" ht="12.75">
      <c r="A205" s="67"/>
      <c r="B205" s="41" t="s">
        <v>122</v>
      </c>
      <c r="C205" s="82" t="e">
        <f>VLOOKUP(#REF!,#REF!,2,0)</f>
        <v>#REF!</v>
      </c>
      <c r="D205" s="48" t="e">
        <f>C205/$C$209</f>
        <v>#REF!</v>
      </c>
      <c r="E205" s="73" t="e">
        <f>VLOOKUP(#REF!,#REF!,2,0)</f>
        <v>#REF!</v>
      </c>
      <c r="F205" s="45" t="e">
        <f>E205/$E$209</f>
        <v>#REF!</v>
      </c>
    </row>
    <row r="206" spans="1:6" ht="12.75">
      <c r="A206" s="67"/>
      <c r="B206" s="41" t="s">
        <v>102</v>
      </c>
      <c r="C206" s="82" t="e">
        <f>VLOOKUP(#REF!,#REF!,2,0)</f>
        <v>#REF!</v>
      </c>
      <c r="D206" s="48" t="e">
        <f>C206/$C$209</f>
        <v>#REF!</v>
      </c>
      <c r="E206" s="73" t="e">
        <f>VLOOKUP(#REF!,#REF!,2,0)</f>
        <v>#REF!</v>
      </c>
      <c r="F206" s="45" t="e">
        <f>E206/$E$209</f>
        <v>#REF!</v>
      </c>
    </row>
    <row r="207" spans="1:6" ht="12.75">
      <c r="A207" s="67"/>
      <c r="B207" s="41" t="s">
        <v>123</v>
      </c>
      <c r="C207" s="82" t="e">
        <f>VLOOKUP(#REF!,#REF!,2,0)</f>
        <v>#REF!</v>
      </c>
      <c r="D207" s="48" t="e">
        <f>C207/$C$209</f>
        <v>#REF!</v>
      </c>
      <c r="E207" s="73" t="e">
        <f>VLOOKUP(#REF!,#REF!,2,0)</f>
        <v>#REF!</v>
      </c>
      <c r="F207" s="45" t="e">
        <f>E207/$E$209</f>
        <v>#REF!</v>
      </c>
    </row>
    <row r="208" spans="1:6" ht="12.75">
      <c r="A208" s="67"/>
      <c r="B208" s="41" t="s">
        <v>94</v>
      </c>
      <c r="C208" s="82" t="e">
        <f>VLOOKUP(#REF!,#REF!,2,0)</f>
        <v>#REF!</v>
      </c>
      <c r="D208" s="48" t="e">
        <f>C208/$C$209</f>
        <v>#REF!</v>
      </c>
      <c r="E208" s="73" t="e">
        <f>VLOOKUP(#REF!,#REF!,2,0)</f>
        <v>#REF!</v>
      </c>
      <c r="F208" s="45" t="e">
        <f>E208/$E$209</f>
        <v>#REF!</v>
      </c>
    </row>
    <row r="209" spans="1:6" ht="12.75">
      <c r="A209" s="67"/>
      <c r="B209" s="47" t="s">
        <v>33</v>
      </c>
      <c r="C209" s="80" t="e">
        <f>SUM(C204:C208)</f>
        <v>#REF!</v>
      </c>
      <c r="D209" s="76" t="e">
        <f>SUM(D204:D208)</f>
        <v>#REF!</v>
      </c>
      <c r="E209" s="77" t="e">
        <f>SUM(E204:E208)</f>
        <v>#REF!</v>
      </c>
      <c r="F209" s="78" t="e">
        <f>SUM(F204:F208)</f>
        <v>#REF!</v>
      </c>
    </row>
    <row r="210" spans="1:5" ht="12.75">
      <c r="A210" s="67"/>
      <c r="B210" s="65"/>
      <c r="C210" s="20"/>
      <c r="D210" s="20"/>
      <c r="E210" s="30"/>
    </row>
    <row r="211" spans="1:5" ht="12.75">
      <c r="A211" s="67"/>
      <c r="B211" s="65"/>
      <c r="C211" s="20"/>
      <c r="D211" s="20"/>
      <c r="E211" s="30"/>
    </row>
    <row r="212" spans="1:6" ht="12.75">
      <c r="A212" s="67"/>
      <c r="B212" s="38" t="s">
        <v>94</v>
      </c>
      <c r="C212" s="32" t="s">
        <v>4</v>
      </c>
      <c r="D212" s="58" t="s">
        <v>92</v>
      </c>
      <c r="E212" s="32" t="s">
        <v>34</v>
      </c>
      <c r="F212" s="33" t="s">
        <v>93</v>
      </c>
    </row>
    <row r="213" spans="1:6" ht="12.75">
      <c r="A213" s="71"/>
      <c r="B213" s="39" t="s">
        <v>85</v>
      </c>
      <c r="C213" s="81" t="e">
        <f>VLOOKUP(#REF!,#REF!,2,0)</f>
        <v>#REF!</v>
      </c>
      <c r="D213" s="48"/>
      <c r="E213" s="72" t="e">
        <f>VLOOKUP(#REF!,#REF!,2,0)</f>
        <v>#REF!</v>
      </c>
      <c r="F213" s="48"/>
    </row>
    <row r="214" spans="1:6" ht="12.75">
      <c r="A214" s="71"/>
      <c r="B214" s="41" t="s">
        <v>86</v>
      </c>
      <c r="C214" s="82" t="e">
        <f>VLOOKUP(#REF!,#REF!,2,0)</f>
        <v>#REF!</v>
      </c>
      <c r="D214" s="48"/>
      <c r="E214" s="73" t="e">
        <f>VLOOKUP(#REF!,#REF!,2,0)</f>
        <v>#REF!</v>
      </c>
      <c r="F214" s="48"/>
    </row>
    <row r="215" spans="1:6" ht="12.75">
      <c r="A215" s="67"/>
      <c r="B215" s="44" t="s">
        <v>87</v>
      </c>
      <c r="C215" s="83" t="e">
        <f>VLOOKUP(#REF!,#REF!,2,0)</f>
        <v>#REF!</v>
      </c>
      <c r="D215" s="102"/>
      <c r="E215" s="74" t="e">
        <f>VLOOKUP(#REF!,#REF!,2,0)</f>
        <v>#REF!</v>
      </c>
      <c r="F215" s="102"/>
    </row>
    <row r="216" spans="1:2" ht="12.75">
      <c r="A216" s="67"/>
      <c r="B216" s="65"/>
    </row>
    <row r="217" spans="1:2" ht="12.75">
      <c r="A217" s="67"/>
      <c r="B217" s="65"/>
    </row>
    <row r="218" ht="12.75">
      <c r="A218" s="67"/>
    </row>
  </sheetData>
  <sheetProtection/>
  <printOptions/>
  <pageMargins left="0.36" right="0.19" top="0.52" bottom="0.56" header="0.5" footer="0.54"/>
  <pageSetup fitToHeight="8" horizontalDpi="600" verticalDpi="600" orientation="portrait" paperSize="9" scale="69" r:id="rId1"/>
  <rowBreaks count="1" manualBreakCount="1">
    <brk id="171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258"/>
  <sheetViews>
    <sheetView showGridLines="0" view="pageBreakPreview" zoomScale="90" zoomScaleNormal="75" zoomScaleSheetLayoutView="90" zoomScalePageLayoutView="0" workbookViewId="0" topLeftCell="A1">
      <selection activeCell="C25" sqref="C25"/>
    </sheetView>
  </sheetViews>
  <sheetFormatPr defaultColWidth="9.140625" defaultRowHeight="12.75"/>
  <cols>
    <col min="1" max="1" width="12.140625" style="66" customWidth="1"/>
    <col min="2" max="2" width="36.8515625" style="0" customWidth="1"/>
    <col min="3" max="3" width="24.421875" style="0" customWidth="1"/>
    <col min="4" max="4" width="18.8515625" style="0" customWidth="1"/>
    <col min="5" max="5" width="16.00390625" style="27" customWidth="1"/>
    <col min="6" max="6" width="24.140625" style="0" customWidth="1"/>
    <col min="7" max="7" width="18.28125" style="0" customWidth="1"/>
    <col min="8" max="8" width="18.140625" style="0" customWidth="1"/>
  </cols>
  <sheetData>
    <row r="1" spans="2:9" ht="12.75">
      <c r="B1" s="52" t="s">
        <v>35</v>
      </c>
      <c r="D1" s="11"/>
      <c r="E1" s="11"/>
      <c r="F1" s="2"/>
      <c r="G1" s="37"/>
      <c r="H1" s="55"/>
      <c r="I1" s="55"/>
    </row>
    <row r="2" spans="2:9" ht="12.75">
      <c r="B2" s="52" t="s">
        <v>182</v>
      </c>
      <c r="C2" s="1"/>
      <c r="E2" s="14"/>
      <c r="F2" s="1"/>
      <c r="G2" s="56"/>
      <c r="H2" s="57"/>
      <c r="I2" s="57"/>
    </row>
    <row r="3" spans="2:9" ht="12.75">
      <c r="B3" s="3"/>
      <c r="C3" s="3"/>
      <c r="D3" s="12"/>
      <c r="E3" s="12"/>
      <c r="F3" s="3"/>
      <c r="G3" s="54"/>
      <c r="H3" s="53"/>
      <c r="I3" s="53"/>
    </row>
    <row r="4" spans="2:9" ht="12.75">
      <c r="B4" s="36" t="s">
        <v>181</v>
      </c>
      <c r="C4" s="37"/>
      <c r="E4" s="53"/>
      <c r="F4" s="54"/>
      <c r="G4" s="54"/>
      <c r="H4" s="53"/>
      <c r="I4" s="53"/>
    </row>
    <row r="5" spans="2:10" ht="6" customHeight="1" thickBot="1">
      <c r="B5" s="16"/>
      <c r="C5" s="16"/>
      <c r="D5" s="16"/>
      <c r="E5" s="16"/>
      <c r="F5" s="16"/>
      <c r="G5" s="17"/>
      <c r="H5" s="17"/>
      <c r="I5" s="17"/>
      <c r="J5" s="18"/>
    </row>
    <row r="6" spans="1:9" ht="12.75">
      <c r="A6" s="67"/>
      <c r="C6" s="4"/>
      <c r="D6" s="7"/>
      <c r="E6" s="13"/>
      <c r="G6" s="18"/>
      <c r="H6" s="18"/>
      <c r="I6" s="18"/>
    </row>
    <row r="7" spans="1:9" ht="12.75">
      <c r="A7" s="67"/>
      <c r="B7" s="59" t="s">
        <v>147</v>
      </c>
      <c r="C7" s="33"/>
      <c r="D7" s="7"/>
      <c r="E7" s="13"/>
      <c r="G7" s="18"/>
      <c r="H7" s="18"/>
      <c r="I7" s="18"/>
    </row>
    <row r="8" spans="1:9" ht="12.75">
      <c r="A8" s="67"/>
      <c r="B8" s="50" t="s">
        <v>148</v>
      </c>
      <c r="C8" s="86" t="s">
        <v>35</v>
      </c>
      <c r="D8" s="7"/>
      <c r="E8" s="13"/>
      <c r="G8" s="18"/>
      <c r="H8" s="18"/>
      <c r="I8" s="18"/>
    </row>
    <row r="9" spans="1:9" ht="12.75">
      <c r="A9" s="67"/>
      <c r="B9" s="51" t="s">
        <v>149</v>
      </c>
      <c r="C9" s="86" t="s">
        <v>35</v>
      </c>
      <c r="D9" s="7"/>
      <c r="E9" s="13"/>
      <c r="G9" s="18"/>
      <c r="H9" s="18"/>
      <c r="I9" s="18"/>
    </row>
    <row r="10" spans="1:9" ht="12.75">
      <c r="A10" s="67"/>
      <c r="B10" s="51" t="s">
        <v>150</v>
      </c>
      <c r="C10" s="86" t="s">
        <v>179</v>
      </c>
      <c r="D10" s="7"/>
      <c r="E10" s="13"/>
      <c r="G10" s="18"/>
      <c r="H10" s="18"/>
      <c r="I10" s="18"/>
    </row>
    <row r="11" spans="1:9" ht="12.75">
      <c r="A11" s="67"/>
      <c r="B11" s="51" t="s">
        <v>151</v>
      </c>
      <c r="C11" s="86" t="s">
        <v>35</v>
      </c>
      <c r="D11" s="7"/>
      <c r="E11" s="13"/>
      <c r="G11" s="18"/>
      <c r="H11" s="18"/>
      <c r="I11" s="18"/>
    </row>
    <row r="12" spans="1:9" ht="12.75">
      <c r="A12" s="67"/>
      <c r="B12" s="63" t="s">
        <v>152</v>
      </c>
      <c r="C12" s="87" t="s">
        <v>35</v>
      </c>
      <c r="D12" s="7"/>
      <c r="E12" s="13"/>
      <c r="G12" s="18"/>
      <c r="H12" s="18"/>
      <c r="I12" s="18"/>
    </row>
    <row r="13" spans="1:9" ht="12.75">
      <c r="A13" s="67"/>
      <c r="C13" s="4"/>
      <c r="D13" s="7"/>
      <c r="E13" s="13"/>
      <c r="G13" s="18"/>
      <c r="H13" s="18"/>
      <c r="I13" s="18"/>
    </row>
    <row r="14" spans="1:9" ht="12.75">
      <c r="A14" s="67"/>
      <c r="B14" s="88" t="s">
        <v>153</v>
      </c>
      <c r="C14" s="103"/>
      <c r="D14" s="7"/>
      <c r="E14" s="13"/>
      <c r="G14" s="18"/>
      <c r="H14" s="18"/>
      <c r="I14" s="18"/>
    </row>
    <row r="15" spans="1:9" ht="12.75">
      <c r="A15" s="67"/>
      <c r="B15" s="50"/>
      <c r="C15" s="50"/>
      <c r="D15" s="7"/>
      <c r="E15" s="13"/>
      <c r="G15" s="18"/>
      <c r="H15" s="18"/>
      <c r="I15" s="18"/>
    </row>
    <row r="16" spans="1:9" ht="12.75">
      <c r="A16" s="67"/>
      <c r="B16" s="51" t="s">
        <v>154</v>
      </c>
      <c r="C16" s="89" t="e">
        <f>+#REF!</f>
        <v>#REF!</v>
      </c>
      <c r="D16" s="7"/>
      <c r="E16" s="13"/>
      <c r="G16" s="18"/>
      <c r="H16" s="18"/>
      <c r="I16" s="18"/>
    </row>
    <row r="17" spans="1:9" ht="12.75">
      <c r="A17" s="67"/>
      <c r="B17" s="51" t="s">
        <v>156</v>
      </c>
      <c r="C17" s="89" t="e">
        <f>+#REF!</f>
        <v>#REF!</v>
      </c>
      <c r="D17" s="7"/>
      <c r="E17" s="13"/>
      <c r="G17" s="18"/>
      <c r="H17" s="18"/>
      <c r="I17" s="18"/>
    </row>
    <row r="18" spans="1:9" ht="12.75">
      <c r="A18" s="67"/>
      <c r="B18" s="51" t="s">
        <v>158</v>
      </c>
      <c r="C18" s="89" t="e">
        <f>+#REF!</f>
        <v>#REF!</v>
      </c>
      <c r="D18" s="7"/>
      <c r="E18" s="13"/>
      <c r="G18" s="18"/>
      <c r="H18" s="18"/>
      <c r="I18" s="18"/>
    </row>
    <row r="19" spans="1:9" ht="12.75">
      <c r="A19" s="67"/>
      <c r="B19" s="51" t="s">
        <v>160</v>
      </c>
      <c r="C19" s="89" t="e">
        <f>+#REF!</f>
        <v>#REF!</v>
      </c>
      <c r="D19" s="7"/>
      <c r="E19" s="13"/>
      <c r="G19" s="18"/>
      <c r="H19" s="18"/>
      <c r="I19" s="18"/>
    </row>
    <row r="20" spans="1:9" ht="12.75">
      <c r="A20" s="67"/>
      <c r="B20" s="51" t="s">
        <v>162</v>
      </c>
      <c r="C20" s="89" t="e">
        <f>+#REF!</f>
        <v>#REF!</v>
      </c>
      <c r="D20" s="7"/>
      <c r="E20" s="13"/>
      <c r="G20" s="18"/>
      <c r="H20" s="18"/>
      <c r="I20" s="18"/>
    </row>
    <row r="21" spans="1:9" ht="12.75">
      <c r="A21" s="67"/>
      <c r="B21" s="51" t="s">
        <v>163</v>
      </c>
      <c r="C21" s="89" t="e">
        <f>+#REF!</f>
        <v>#REF!</v>
      </c>
      <c r="D21" s="7"/>
      <c r="E21" s="13"/>
      <c r="G21" s="18"/>
      <c r="H21" s="18"/>
      <c r="I21" s="18"/>
    </row>
    <row r="22" spans="1:9" ht="12.75">
      <c r="A22" s="67"/>
      <c r="B22" s="51"/>
      <c r="C22" s="51"/>
      <c r="D22" s="7"/>
      <c r="E22" s="13"/>
      <c r="G22" s="18"/>
      <c r="H22" s="18"/>
      <c r="I22" s="18"/>
    </row>
    <row r="23" spans="1:9" ht="12.75">
      <c r="A23" s="67"/>
      <c r="B23" s="51" t="s">
        <v>176</v>
      </c>
      <c r="C23" s="90" t="e">
        <f>+C16+C17+C18+C19-C20-C21</f>
        <v>#REF!</v>
      </c>
      <c r="D23" s="7"/>
      <c r="E23" s="13"/>
      <c r="G23" s="18"/>
      <c r="H23" s="18"/>
      <c r="I23" s="18"/>
    </row>
    <row r="24" spans="1:9" ht="12.75">
      <c r="A24" s="67"/>
      <c r="B24" s="51"/>
      <c r="C24" s="51"/>
      <c r="D24" s="7"/>
      <c r="E24" s="13"/>
      <c r="G24" s="18"/>
      <c r="H24" s="18"/>
      <c r="I24" s="18"/>
    </row>
    <row r="25" spans="1:9" ht="12.75">
      <c r="A25" s="67"/>
      <c r="B25" s="51" t="s">
        <v>164</v>
      </c>
      <c r="C25" s="107" t="e">
        <f>+#REF!</f>
        <v>#REF!</v>
      </c>
      <c r="D25" s="7"/>
      <c r="E25" s="13"/>
      <c r="G25" s="18"/>
      <c r="H25" s="18"/>
      <c r="I25" s="18"/>
    </row>
    <row r="26" spans="1:9" ht="12.75">
      <c r="A26" s="67"/>
      <c r="B26" s="51"/>
      <c r="C26" s="51"/>
      <c r="D26" s="7"/>
      <c r="E26" s="13"/>
      <c r="G26" s="18"/>
      <c r="H26" s="18"/>
      <c r="I26" s="18"/>
    </row>
    <row r="27" spans="1:9" ht="12.75">
      <c r="A27" s="67"/>
      <c r="B27" s="51" t="s">
        <v>146</v>
      </c>
      <c r="C27" s="108" t="e">
        <f>+#REF!</f>
        <v>#REF!</v>
      </c>
      <c r="D27" s="7"/>
      <c r="E27" s="13"/>
      <c r="G27" s="18"/>
      <c r="H27" s="18"/>
      <c r="I27" s="18"/>
    </row>
    <row r="28" spans="1:9" ht="12.75">
      <c r="A28" s="67"/>
      <c r="B28" s="51"/>
      <c r="C28" s="91"/>
      <c r="D28" s="7"/>
      <c r="E28" s="13"/>
      <c r="G28" s="18"/>
      <c r="H28" s="18"/>
      <c r="I28" s="18"/>
    </row>
    <row r="29" spans="1:9" ht="12.75">
      <c r="A29" s="67"/>
      <c r="B29" s="51" t="s">
        <v>165</v>
      </c>
      <c r="C29" s="107" t="e">
        <f>#REF!</f>
        <v>#REF!</v>
      </c>
      <c r="D29" s="7"/>
      <c r="E29" s="13"/>
      <c r="G29" s="18"/>
      <c r="H29" s="18"/>
      <c r="I29" s="18"/>
    </row>
    <row r="30" spans="1:9" ht="12.75">
      <c r="A30" s="67"/>
      <c r="B30" s="51"/>
      <c r="C30" s="51"/>
      <c r="D30" s="7"/>
      <c r="E30" s="13"/>
      <c r="G30" s="18"/>
      <c r="H30" s="18"/>
      <c r="I30" s="18"/>
    </row>
    <row r="31" spans="1:9" ht="12.75">
      <c r="A31" s="67"/>
      <c r="B31" s="51" t="s">
        <v>166</v>
      </c>
      <c r="C31" s="90" t="e">
        <f>+C23-C29</f>
        <v>#REF!</v>
      </c>
      <c r="D31" s="7"/>
      <c r="E31" s="13"/>
      <c r="G31" s="18"/>
      <c r="H31" s="18"/>
      <c r="I31" s="18"/>
    </row>
    <row r="32" spans="1:9" ht="12.75">
      <c r="A32" s="67"/>
      <c r="B32" s="63"/>
      <c r="C32" s="63"/>
      <c r="D32" s="7"/>
      <c r="E32" s="13"/>
      <c r="G32" s="18"/>
      <c r="H32" s="18"/>
      <c r="I32" s="18"/>
    </row>
    <row r="33" spans="1:9" ht="12.75">
      <c r="A33" s="67"/>
      <c r="B33" s="92" t="s">
        <v>167</v>
      </c>
      <c r="C33" s="5"/>
      <c r="D33" s="7"/>
      <c r="E33" s="13"/>
      <c r="G33" s="18"/>
      <c r="H33" s="18"/>
      <c r="I33" s="18"/>
    </row>
    <row r="34" spans="1:9" ht="6" customHeight="1">
      <c r="A34" s="67"/>
      <c r="B34" s="92"/>
      <c r="C34" s="92"/>
      <c r="D34" s="7"/>
      <c r="E34" s="13"/>
      <c r="G34" s="18"/>
      <c r="H34" s="18"/>
      <c r="I34" s="18"/>
    </row>
    <row r="35" spans="1:9" ht="12.75">
      <c r="A35" s="67"/>
      <c r="B35" s="92" t="s">
        <v>180</v>
      </c>
      <c r="C35" s="92"/>
      <c r="D35" s="7"/>
      <c r="E35" s="13"/>
      <c r="G35" s="18"/>
      <c r="H35" s="18"/>
      <c r="I35" s="18"/>
    </row>
    <row r="36" spans="1:9" ht="12.75">
      <c r="A36" s="67"/>
      <c r="B36" s="92" t="s">
        <v>178</v>
      </c>
      <c r="C36" s="92"/>
      <c r="D36" s="7"/>
      <c r="E36" s="13"/>
      <c r="G36" s="18"/>
      <c r="H36" s="18"/>
      <c r="I36" s="18"/>
    </row>
    <row r="37" spans="1:9" ht="6.75" customHeight="1">
      <c r="A37" s="67"/>
      <c r="C37" s="92"/>
      <c r="D37" s="7"/>
      <c r="E37" s="13"/>
      <c r="G37" s="18"/>
      <c r="H37" s="18"/>
      <c r="I37" s="18"/>
    </row>
    <row r="38" spans="1:9" ht="12.75">
      <c r="A38" s="67"/>
      <c r="B38" s="93" t="s">
        <v>168</v>
      </c>
      <c r="C38" s="33"/>
      <c r="D38" s="7"/>
      <c r="E38" s="13"/>
      <c r="G38" s="18"/>
      <c r="H38" s="18"/>
      <c r="I38" s="18"/>
    </row>
    <row r="39" spans="1:9" ht="12.75">
      <c r="A39" s="67"/>
      <c r="B39" s="51" t="s">
        <v>169</v>
      </c>
      <c r="C39" s="94" t="e">
        <f>+#REF!</f>
        <v>#REF!</v>
      </c>
      <c r="D39" s="7"/>
      <c r="E39" s="13"/>
      <c r="G39" s="18"/>
      <c r="H39" s="18"/>
      <c r="I39" s="18"/>
    </row>
    <row r="40" spans="1:9" ht="12.75">
      <c r="A40" s="67"/>
      <c r="B40" s="95" t="s">
        <v>170</v>
      </c>
      <c r="C40" s="94" t="e">
        <f>+#REF!</f>
        <v>#REF!</v>
      </c>
      <c r="D40" s="7"/>
      <c r="E40" s="13"/>
      <c r="G40" s="18"/>
      <c r="H40" s="18"/>
      <c r="I40" s="18"/>
    </row>
    <row r="41" spans="1:9" ht="12.75">
      <c r="A41" s="67"/>
      <c r="B41" s="96" t="s">
        <v>171</v>
      </c>
      <c r="C41" s="94" t="e">
        <f>+#REF!</f>
        <v>#REF!</v>
      </c>
      <c r="D41" s="7"/>
      <c r="E41" s="13"/>
      <c r="G41" s="18"/>
      <c r="H41" s="18"/>
      <c r="I41" s="18"/>
    </row>
    <row r="42" spans="1:9" ht="12.75">
      <c r="A42" s="67"/>
      <c r="B42" s="96" t="s">
        <v>172</v>
      </c>
      <c r="C42" s="94" t="e">
        <f>+#REF!</f>
        <v>#REF!</v>
      </c>
      <c r="D42" s="7"/>
      <c r="E42" s="13"/>
      <c r="G42" s="18"/>
      <c r="H42" s="18"/>
      <c r="I42" s="18"/>
    </row>
    <row r="43" spans="1:9" ht="12.75">
      <c r="A43" s="67"/>
      <c r="B43" s="97" t="s">
        <v>33</v>
      </c>
      <c r="C43" s="98" t="e">
        <f>SUM(C39:C42)</f>
        <v>#REF!</v>
      </c>
      <c r="D43" s="7"/>
      <c r="E43" s="13"/>
      <c r="G43" s="18"/>
      <c r="H43" s="18"/>
      <c r="I43" s="18"/>
    </row>
    <row r="44" spans="1:9" ht="12.75">
      <c r="A44" s="67"/>
      <c r="B44" s="99" t="s">
        <v>173</v>
      </c>
      <c r="C44" s="100" t="e">
        <f>+#REF!</f>
        <v>#REF!</v>
      </c>
      <c r="D44" s="7"/>
      <c r="E44" s="13"/>
      <c r="G44" s="18"/>
      <c r="H44" s="18"/>
      <c r="I44" s="18"/>
    </row>
    <row r="45" spans="1:9" ht="12.75">
      <c r="A45" s="67"/>
      <c r="B45" s="96" t="s">
        <v>174</v>
      </c>
      <c r="C45" s="100" t="e">
        <f>+#REF!</f>
        <v>#REF!</v>
      </c>
      <c r="D45" s="7"/>
      <c r="E45" s="13"/>
      <c r="G45" s="18"/>
      <c r="H45" s="18"/>
      <c r="I45" s="18"/>
    </row>
    <row r="46" spans="1:9" ht="12.75">
      <c r="A46" s="67"/>
      <c r="B46" s="96" t="s">
        <v>175</v>
      </c>
      <c r="C46" s="100" t="e">
        <f>+#REF!</f>
        <v>#REF!</v>
      </c>
      <c r="D46" s="7"/>
      <c r="E46" s="13"/>
      <c r="G46" s="18"/>
      <c r="H46" s="18"/>
      <c r="I46" s="18"/>
    </row>
    <row r="47" spans="1:9" ht="12.75">
      <c r="A47" s="67"/>
      <c r="B47" s="97" t="s">
        <v>33</v>
      </c>
      <c r="C47" s="98" t="e">
        <f>SUM(C44:C46)</f>
        <v>#REF!</v>
      </c>
      <c r="D47" s="7"/>
      <c r="E47" s="13"/>
      <c r="G47" s="18"/>
      <c r="H47" s="18"/>
      <c r="I47" s="18"/>
    </row>
    <row r="48" spans="1:9" ht="12.75">
      <c r="A48" s="67"/>
      <c r="C48" s="4"/>
      <c r="D48" s="7"/>
      <c r="E48" s="13"/>
      <c r="G48" s="18"/>
      <c r="H48" s="18"/>
      <c r="I48" s="18"/>
    </row>
    <row r="49" spans="1:9" ht="12.75">
      <c r="A49" s="67"/>
      <c r="B49" s="24" t="s">
        <v>0</v>
      </c>
      <c r="C49" s="25"/>
      <c r="D49" s="26"/>
      <c r="E49" s="19"/>
      <c r="G49" s="18"/>
      <c r="H49" s="18"/>
      <c r="I49" s="18"/>
    </row>
    <row r="50" spans="1:9" ht="12.75">
      <c r="A50" s="67"/>
      <c r="B50" s="39" t="s">
        <v>1</v>
      </c>
      <c r="C50" s="40"/>
      <c r="D50" s="79" t="e">
        <f>VLOOKUP(#REF!,#REF!,2,0)</f>
        <v>#REF!</v>
      </c>
      <c r="E50" s="64"/>
      <c r="G50" s="18"/>
      <c r="H50" s="18"/>
      <c r="I50" s="18"/>
    </row>
    <row r="51" spans="1:9" ht="12.75">
      <c r="A51" s="67"/>
      <c r="B51" s="41" t="s">
        <v>2</v>
      </c>
      <c r="C51" s="42"/>
      <c r="D51" s="105" t="e">
        <f>VLOOKUP(#REF!,#REF!,2,0)</f>
        <v>#REF!</v>
      </c>
      <c r="E51" s="64"/>
      <c r="G51" s="18"/>
      <c r="H51" s="18"/>
      <c r="I51" s="18"/>
    </row>
    <row r="52" spans="1:5" ht="12.75">
      <c r="A52" s="67"/>
      <c r="B52" s="41" t="s">
        <v>3</v>
      </c>
      <c r="C52" s="42"/>
      <c r="D52" s="72" t="e">
        <f>VLOOKUP(#REF!,#REF!,2,0)</f>
        <v>#REF!</v>
      </c>
      <c r="E52" s="64"/>
    </row>
    <row r="53" spans="1:5" ht="12.75">
      <c r="A53" s="68"/>
      <c r="B53" s="41" t="s">
        <v>88</v>
      </c>
      <c r="C53" s="42"/>
      <c r="D53" s="101" t="e">
        <f>VLOOKUP(#REF!,#REF!,2,0)</f>
        <v>#REF!</v>
      </c>
      <c r="E53" s="64"/>
    </row>
    <row r="54" spans="1:5" ht="12.75" hidden="1">
      <c r="A54" s="68"/>
      <c r="B54" s="41" t="s">
        <v>130</v>
      </c>
      <c r="C54" s="42"/>
      <c r="D54" s="83" t="e">
        <f>VLOOKUP(#REF!,#REF!,2,0)</f>
        <v>#REF!</v>
      </c>
      <c r="E54" s="64"/>
    </row>
    <row r="55" spans="1:5" ht="12.75" hidden="1">
      <c r="A55" s="68"/>
      <c r="B55" s="41" t="s">
        <v>131</v>
      </c>
      <c r="C55" s="42"/>
      <c r="D55" s="72" t="e">
        <f>VLOOKUP(#REF!,#REF!,2,0)</f>
        <v>#REF!</v>
      </c>
      <c r="E55" s="64"/>
    </row>
    <row r="56" spans="1:5" ht="12.75">
      <c r="A56" s="71"/>
      <c r="B56" s="41" t="s">
        <v>89</v>
      </c>
      <c r="C56" s="42"/>
      <c r="D56" s="101" t="e">
        <f>VLOOKUP(#REF!,#REF!,2,0)</f>
        <v>#REF!</v>
      </c>
      <c r="E56" s="64"/>
    </row>
    <row r="57" spans="1:5" ht="12.75" hidden="1">
      <c r="A57" s="68"/>
      <c r="B57" s="41" t="s">
        <v>132</v>
      </c>
      <c r="C57" s="42"/>
      <c r="D57" s="83" t="e">
        <f>VLOOKUP(#REF!,#REF!,2,0)</f>
        <v>#REF!</v>
      </c>
      <c r="E57" s="64"/>
    </row>
    <row r="58" spans="1:5" ht="12.75" hidden="1">
      <c r="A58" s="68"/>
      <c r="B58" s="41" t="s">
        <v>133</v>
      </c>
      <c r="C58" s="42"/>
      <c r="D58" s="72" t="e">
        <f>VLOOKUP(#REF!,#REF!,2,0)</f>
        <v>#REF!</v>
      </c>
      <c r="E58" s="64"/>
    </row>
    <row r="59" spans="1:5" ht="12.75">
      <c r="A59" s="69"/>
      <c r="B59" s="41" t="s">
        <v>90</v>
      </c>
      <c r="C59" s="42"/>
      <c r="D59" s="101" t="e">
        <f>VLOOKUP(#REF!,#REF!,2,0)</f>
        <v>#REF!</v>
      </c>
      <c r="E59" s="64"/>
    </row>
    <row r="60" spans="1:5" ht="12.75" hidden="1">
      <c r="A60" s="69"/>
      <c r="B60" s="41" t="s">
        <v>134</v>
      </c>
      <c r="C60" s="42"/>
      <c r="D60" s="83" t="e">
        <f>VLOOKUP(#REF!,#REF!,2,0)</f>
        <v>#REF!</v>
      </c>
      <c r="E60" s="64"/>
    </row>
    <row r="61" spans="1:5" ht="12.75" hidden="1">
      <c r="A61" s="69"/>
      <c r="B61" s="41" t="s">
        <v>135</v>
      </c>
      <c r="C61" s="42"/>
      <c r="D61" s="72" t="e">
        <f>VLOOKUP(#REF!,#REF!,2,0)</f>
        <v>#REF!</v>
      </c>
      <c r="E61" s="64"/>
    </row>
    <row r="62" spans="1:5" ht="12.75">
      <c r="A62" s="69"/>
      <c r="B62" s="44" t="s">
        <v>36</v>
      </c>
      <c r="C62" s="43"/>
      <c r="D62" s="106" t="e">
        <f>VLOOKUP(#REF!,#REF!,2,0)</f>
        <v>#REF!</v>
      </c>
      <c r="E62" s="64"/>
    </row>
    <row r="63" spans="1:5" ht="12.75" hidden="1">
      <c r="A63" s="69"/>
      <c r="B63" s="41" t="s">
        <v>136</v>
      </c>
      <c r="C63" s="42"/>
      <c r="D63" s="83" t="e">
        <f>VLOOKUP(#REF!,#REF!,2,0)</f>
        <v>#REF!</v>
      </c>
      <c r="E63" s="64"/>
    </row>
    <row r="64" spans="1:5" ht="12.75" hidden="1">
      <c r="A64" s="69"/>
      <c r="B64" s="44" t="s">
        <v>137</v>
      </c>
      <c r="C64" s="43"/>
      <c r="D64" s="79" t="e">
        <f>VLOOKUP(#REF!,#REF!,2,0)</f>
        <v>#REF!</v>
      </c>
      <c r="E64" s="64"/>
    </row>
    <row r="65" spans="2:4" ht="12.75">
      <c r="B65" s="65"/>
      <c r="C65" s="5"/>
      <c r="D65" s="19"/>
    </row>
    <row r="66" spans="1:6" ht="12.75">
      <c r="A66" s="69"/>
      <c r="B66" s="59" t="s">
        <v>110</v>
      </c>
      <c r="C66" s="32" t="s">
        <v>4</v>
      </c>
      <c r="D66" s="58" t="s">
        <v>92</v>
      </c>
      <c r="E66" s="85" t="s">
        <v>34</v>
      </c>
      <c r="F66" s="33" t="s">
        <v>93</v>
      </c>
    </row>
    <row r="67" spans="2:6" ht="12.75">
      <c r="B67" s="51" t="s">
        <v>104</v>
      </c>
      <c r="C67" s="82" t="e">
        <f>VLOOKUP(#REF!,#REF!,2,0)</f>
        <v>#REF!</v>
      </c>
      <c r="D67" s="84" t="e">
        <f>C67/$C$72</f>
        <v>#REF!</v>
      </c>
      <c r="E67" s="72" t="e">
        <f>VLOOKUP(#REF!,#REF!,2,0)</f>
        <v>#REF!</v>
      </c>
      <c r="F67" s="45" t="e">
        <f>E67/$E$72</f>
        <v>#REF!</v>
      </c>
    </row>
    <row r="68" spans="2:6" ht="12.75">
      <c r="B68" s="51" t="s">
        <v>105</v>
      </c>
      <c r="C68" s="82" t="e">
        <f>VLOOKUP(#REF!,#REF!,2,0)</f>
        <v>#REF!</v>
      </c>
      <c r="D68" s="84" t="e">
        <f>C68/$C$72</f>
        <v>#REF!</v>
      </c>
      <c r="E68" s="73" t="e">
        <f>VLOOKUP(#REF!,#REF!,2,0)</f>
        <v>#REF!</v>
      </c>
      <c r="F68" s="45" t="e">
        <f>E68/$E$72</f>
        <v>#REF!</v>
      </c>
    </row>
    <row r="69" spans="2:6" ht="12.75">
      <c r="B69" s="51" t="s">
        <v>106</v>
      </c>
      <c r="C69" s="82" t="e">
        <f>VLOOKUP(#REF!,#REF!,2,0)</f>
        <v>#REF!</v>
      </c>
      <c r="D69" s="84" t="e">
        <f>C69/$C$72</f>
        <v>#REF!</v>
      </c>
      <c r="E69" s="73" t="e">
        <f>VLOOKUP(#REF!,#REF!,2,0)</f>
        <v>#REF!</v>
      </c>
      <c r="F69" s="45" t="e">
        <f>E69/$E$72</f>
        <v>#REF!</v>
      </c>
    </row>
    <row r="70" spans="2:6" ht="12.75">
      <c r="B70" s="51" t="s">
        <v>107</v>
      </c>
      <c r="C70" s="82" t="e">
        <f>VLOOKUP(#REF!,#REF!,2,0)</f>
        <v>#REF!</v>
      </c>
      <c r="D70" s="84" t="e">
        <f>C70/$C$72</f>
        <v>#REF!</v>
      </c>
      <c r="E70" s="73" t="e">
        <f>VLOOKUP(#REF!,#REF!,2,0)</f>
        <v>#REF!</v>
      </c>
      <c r="F70" s="45" t="e">
        <f>E70/$E$72</f>
        <v>#REF!</v>
      </c>
    </row>
    <row r="71" spans="2:6" ht="12.75">
      <c r="B71" s="51" t="s">
        <v>108</v>
      </c>
      <c r="C71" s="82" t="e">
        <f>VLOOKUP(#REF!,#REF!,2,0)</f>
        <v>#REF!</v>
      </c>
      <c r="D71" s="84" t="e">
        <f>C71/$C$72</f>
        <v>#REF!</v>
      </c>
      <c r="E71" s="74" t="e">
        <f>VLOOKUP(#REF!,#REF!,2,0)</f>
        <v>#REF!</v>
      </c>
      <c r="F71" s="45" t="e">
        <f>E71/$E$72</f>
        <v>#REF!</v>
      </c>
    </row>
    <row r="72" spans="2:6" ht="12.75">
      <c r="B72" s="47" t="s">
        <v>33</v>
      </c>
      <c r="C72" s="75" t="e">
        <f>SUM(C67:C71)</f>
        <v>#REF!</v>
      </c>
      <c r="D72" s="76" t="e">
        <f>SUM(D67:D71)</f>
        <v>#REF!</v>
      </c>
      <c r="E72" s="77" t="e">
        <f>SUM(E67:E71)</f>
        <v>#REF!</v>
      </c>
      <c r="F72" s="76" t="e">
        <f>SUM(F67:F71)</f>
        <v>#REF!</v>
      </c>
    </row>
    <row r="73" spans="2:4" ht="12.75">
      <c r="B73" s="65"/>
      <c r="C73" s="5"/>
      <c r="D73" s="19"/>
    </row>
    <row r="74" spans="1:6" ht="12.75">
      <c r="A74" s="71"/>
      <c r="B74" s="59" t="s">
        <v>109</v>
      </c>
      <c r="C74" s="32" t="s">
        <v>4</v>
      </c>
      <c r="D74" s="58" t="s">
        <v>92</v>
      </c>
      <c r="E74" s="32" t="s">
        <v>34</v>
      </c>
      <c r="F74" s="33" t="s">
        <v>93</v>
      </c>
    </row>
    <row r="75" spans="1:6" ht="12.75">
      <c r="A75" s="67"/>
      <c r="B75" s="51" t="s">
        <v>104</v>
      </c>
      <c r="C75" s="82" t="e">
        <f>VLOOKUP(#REF!,#REF!,2,0)</f>
        <v>#REF!</v>
      </c>
      <c r="D75" s="49" t="e">
        <f aca="true" t="shared" si="0" ref="D75:D85">C75/$C$86</f>
        <v>#REF!</v>
      </c>
      <c r="E75" s="73" t="e">
        <f>VLOOKUP(#REF!,#REF!,2,0)</f>
        <v>#REF!</v>
      </c>
      <c r="F75" s="46" t="e">
        <f aca="true" t="shared" si="1" ref="F75:F85">E75/$E$86</f>
        <v>#REF!</v>
      </c>
    </row>
    <row r="76" spans="1:6" ht="12.75">
      <c r="A76" s="67"/>
      <c r="B76" s="51" t="s">
        <v>22</v>
      </c>
      <c r="C76" s="82" t="e">
        <f>VLOOKUP(#REF!,#REF!,2,0)</f>
        <v>#REF!</v>
      </c>
      <c r="D76" s="49" t="e">
        <f t="shared" si="0"/>
        <v>#REF!</v>
      </c>
      <c r="E76" s="73" t="e">
        <f>VLOOKUP(#REF!,#REF!,2,0)</f>
        <v>#REF!</v>
      </c>
      <c r="F76" s="46" t="e">
        <f t="shared" si="1"/>
        <v>#REF!</v>
      </c>
    </row>
    <row r="77" spans="2:6" ht="12.75">
      <c r="B77" s="51" t="s">
        <v>23</v>
      </c>
      <c r="C77" s="82" t="e">
        <f>VLOOKUP(#REF!,#REF!,2,0)</f>
        <v>#REF!</v>
      </c>
      <c r="D77" s="49" t="e">
        <f t="shared" si="0"/>
        <v>#REF!</v>
      </c>
      <c r="E77" s="73" t="e">
        <f>VLOOKUP(#REF!,#REF!,2,0)</f>
        <v>#REF!</v>
      </c>
      <c r="F77" s="46" t="e">
        <f t="shared" si="1"/>
        <v>#REF!</v>
      </c>
    </row>
    <row r="78" spans="2:6" ht="12.75">
      <c r="B78" s="51" t="s">
        <v>24</v>
      </c>
      <c r="C78" s="82" t="e">
        <f>VLOOKUP(#REF!,#REF!,2,0)</f>
        <v>#REF!</v>
      </c>
      <c r="D78" s="49" t="e">
        <f t="shared" si="0"/>
        <v>#REF!</v>
      </c>
      <c r="E78" s="73" t="e">
        <f>VLOOKUP(#REF!,#REF!,2,0)</f>
        <v>#REF!</v>
      </c>
      <c r="F78" s="46" t="e">
        <f t="shared" si="1"/>
        <v>#REF!</v>
      </c>
    </row>
    <row r="79" spans="2:6" ht="12.75">
      <c r="B79" s="63" t="s">
        <v>25</v>
      </c>
      <c r="C79" s="82" t="e">
        <f>VLOOKUP(#REF!,#REF!,2,0)</f>
        <v>#REF!</v>
      </c>
      <c r="D79" s="49" t="e">
        <f t="shared" si="0"/>
        <v>#REF!</v>
      </c>
      <c r="E79" s="73" t="e">
        <f>VLOOKUP(#REF!,#REF!,2,0)</f>
        <v>#REF!</v>
      </c>
      <c r="F79" s="46" t="e">
        <f t="shared" si="1"/>
        <v>#REF!</v>
      </c>
    </row>
    <row r="80" spans="2:6" ht="12.75">
      <c r="B80" s="51" t="s">
        <v>104</v>
      </c>
      <c r="C80" s="82" t="e">
        <f>VLOOKUP(#REF!,#REF!,2,0)</f>
        <v>#REF!</v>
      </c>
      <c r="D80" s="49" t="e">
        <f t="shared" si="0"/>
        <v>#REF!</v>
      </c>
      <c r="E80" s="73" t="e">
        <f>VLOOKUP(#REF!,#REF!,2,0)</f>
        <v>#REF!</v>
      </c>
      <c r="F80" s="46" t="e">
        <f t="shared" si="1"/>
        <v>#REF!</v>
      </c>
    </row>
    <row r="81" spans="2:6" ht="12.75">
      <c r="B81" s="41" t="s">
        <v>26</v>
      </c>
      <c r="C81" s="82" t="e">
        <f>VLOOKUP(#REF!,#REF!,2,0)</f>
        <v>#REF!</v>
      </c>
      <c r="D81" s="49" t="e">
        <f t="shared" si="0"/>
        <v>#REF!</v>
      </c>
      <c r="E81" s="73" t="e">
        <f>VLOOKUP(#REF!,#REF!,2,0)</f>
        <v>#REF!</v>
      </c>
      <c r="F81" s="46" t="e">
        <f t="shared" si="1"/>
        <v>#REF!</v>
      </c>
    </row>
    <row r="82" spans="2:6" ht="12.75">
      <c r="B82" s="41" t="s">
        <v>27</v>
      </c>
      <c r="C82" s="82" t="e">
        <f>VLOOKUP(#REF!,#REF!,2,0)</f>
        <v>#REF!</v>
      </c>
      <c r="D82" s="49" t="e">
        <f t="shared" si="0"/>
        <v>#REF!</v>
      </c>
      <c r="E82" s="73" t="e">
        <f>VLOOKUP(#REF!,#REF!,2,0)</f>
        <v>#REF!</v>
      </c>
      <c r="F82" s="46" t="e">
        <f t="shared" si="1"/>
        <v>#REF!</v>
      </c>
    </row>
    <row r="83" spans="2:6" ht="12.75">
      <c r="B83" s="41" t="s">
        <v>28</v>
      </c>
      <c r="C83" s="82" t="e">
        <f>VLOOKUP(#REF!,#REF!,2,0)</f>
        <v>#REF!</v>
      </c>
      <c r="D83" s="49" t="e">
        <f t="shared" si="0"/>
        <v>#REF!</v>
      </c>
      <c r="E83" s="73" t="e">
        <f>VLOOKUP(#REF!,#REF!,2,0)</f>
        <v>#REF!</v>
      </c>
      <c r="F83" s="46" t="e">
        <f t="shared" si="1"/>
        <v>#REF!</v>
      </c>
    </row>
    <row r="84" spans="2:6" ht="12.75">
      <c r="B84" s="41" t="s">
        <v>29</v>
      </c>
      <c r="C84" s="82" t="e">
        <f>VLOOKUP(#REF!,#REF!,2,0)</f>
        <v>#REF!</v>
      </c>
      <c r="D84" s="49" t="e">
        <f t="shared" si="0"/>
        <v>#REF!</v>
      </c>
      <c r="E84" s="73" t="e">
        <f>VLOOKUP(#REF!,#REF!,2,0)</f>
        <v>#REF!</v>
      </c>
      <c r="F84" s="46" t="e">
        <f t="shared" si="1"/>
        <v>#REF!</v>
      </c>
    </row>
    <row r="85" spans="2:6" ht="12.75">
      <c r="B85" s="51" t="s">
        <v>138</v>
      </c>
      <c r="C85" s="82" t="e">
        <f>VLOOKUP(#REF!,#REF!,2,0)</f>
        <v>#REF!</v>
      </c>
      <c r="D85" s="49" t="e">
        <f t="shared" si="0"/>
        <v>#REF!</v>
      </c>
      <c r="E85" s="73" t="e">
        <f>VLOOKUP(#REF!,#REF!,2,0)</f>
        <v>#REF!</v>
      </c>
      <c r="F85" s="46" t="e">
        <f t="shared" si="1"/>
        <v>#REF!</v>
      </c>
    </row>
    <row r="86" spans="2:6" ht="12.75">
      <c r="B86" s="47" t="s">
        <v>33</v>
      </c>
      <c r="C86" s="75" t="e">
        <f>SUM(C75:C85)</f>
        <v>#REF!</v>
      </c>
      <c r="D86" s="76" t="e">
        <f>SUM(D75:D85)</f>
        <v>#REF!</v>
      </c>
      <c r="E86" s="77" t="e">
        <f>SUM(E75:E85)</f>
        <v>#REF!</v>
      </c>
      <c r="F86" s="76" t="e">
        <f>SUM(F75:F85)</f>
        <v>#REF!</v>
      </c>
    </row>
    <row r="87" spans="2:4" ht="12.75">
      <c r="B87" s="65"/>
      <c r="C87" s="5"/>
      <c r="D87" s="19"/>
    </row>
    <row r="88" spans="2:4" ht="12.75">
      <c r="B88" s="5"/>
      <c r="C88" s="5"/>
      <c r="D88" s="19"/>
    </row>
    <row r="89" spans="1:6" ht="12.75">
      <c r="A89" s="70"/>
      <c r="B89" s="59" t="s">
        <v>103</v>
      </c>
      <c r="C89" s="32" t="s">
        <v>4</v>
      </c>
      <c r="D89" s="58" t="s">
        <v>92</v>
      </c>
      <c r="E89" s="32" t="s">
        <v>34</v>
      </c>
      <c r="F89" s="33" t="s">
        <v>93</v>
      </c>
    </row>
    <row r="90" spans="2:6" ht="12.75">
      <c r="B90" s="39" t="s">
        <v>5</v>
      </c>
      <c r="C90" s="82" t="e">
        <f>VLOOKUP(#REF!,#REF!,2,0)</f>
        <v>#REF!</v>
      </c>
      <c r="D90" s="48" t="e">
        <f aca="true" t="shared" si="2" ref="D90:D106">C90/$C$107</f>
        <v>#REF!</v>
      </c>
      <c r="E90" s="73" t="e">
        <f>VLOOKUP(#REF!,#REF!,2,0)</f>
        <v>#REF!</v>
      </c>
      <c r="F90" s="45" t="e">
        <f aca="true" t="shared" si="3" ref="F90:F106">E90/$E$107</f>
        <v>#REF!</v>
      </c>
    </row>
    <row r="91" spans="2:6" ht="12.75">
      <c r="B91" s="41" t="s">
        <v>6</v>
      </c>
      <c r="C91" s="82" t="e">
        <f>VLOOKUP(#REF!,#REF!,2,0)</f>
        <v>#REF!</v>
      </c>
      <c r="D91" s="48" t="e">
        <f t="shared" si="2"/>
        <v>#REF!</v>
      </c>
      <c r="E91" s="73" t="e">
        <f>VLOOKUP(#REF!,#REF!,2,0)</f>
        <v>#REF!</v>
      </c>
      <c r="F91" s="45" t="e">
        <f t="shared" si="3"/>
        <v>#REF!</v>
      </c>
    </row>
    <row r="92" spans="2:6" ht="12.75">
      <c r="B92" s="41" t="s">
        <v>7</v>
      </c>
      <c r="C92" s="82" t="e">
        <f>VLOOKUP(#REF!,#REF!,2,0)</f>
        <v>#REF!</v>
      </c>
      <c r="D92" s="48" t="e">
        <f t="shared" si="2"/>
        <v>#REF!</v>
      </c>
      <c r="E92" s="73" t="e">
        <f>VLOOKUP(#REF!,#REF!,2,0)</f>
        <v>#REF!</v>
      </c>
      <c r="F92" s="45" t="e">
        <f t="shared" si="3"/>
        <v>#REF!</v>
      </c>
    </row>
    <row r="93" spans="2:6" ht="12.75">
      <c r="B93" s="41" t="s">
        <v>8</v>
      </c>
      <c r="C93" s="82" t="e">
        <f>VLOOKUP(#REF!,#REF!,2,0)</f>
        <v>#REF!</v>
      </c>
      <c r="D93" s="48" t="e">
        <f t="shared" si="2"/>
        <v>#REF!</v>
      </c>
      <c r="E93" s="73" t="e">
        <f>VLOOKUP(#REF!,#REF!,2,0)</f>
        <v>#REF!</v>
      </c>
      <c r="F93" s="45" t="e">
        <f t="shared" si="3"/>
        <v>#REF!</v>
      </c>
    </row>
    <row r="94" spans="2:6" ht="12.75">
      <c r="B94" s="41" t="s">
        <v>9</v>
      </c>
      <c r="C94" s="82" t="e">
        <f>VLOOKUP(#REF!,#REF!,2,0)</f>
        <v>#REF!</v>
      </c>
      <c r="D94" s="48" t="e">
        <f t="shared" si="2"/>
        <v>#REF!</v>
      </c>
      <c r="E94" s="73" t="e">
        <f>VLOOKUP(#REF!,#REF!,2,0)</f>
        <v>#REF!</v>
      </c>
      <c r="F94" s="45" t="e">
        <f t="shared" si="3"/>
        <v>#REF!</v>
      </c>
    </row>
    <row r="95" spans="2:6" ht="12.75">
      <c r="B95" s="41" t="s">
        <v>10</v>
      </c>
      <c r="C95" s="82" t="e">
        <f>VLOOKUP(#REF!,#REF!,2,0)</f>
        <v>#REF!</v>
      </c>
      <c r="D95" s="48" t="e">
        <f t="shared" si="2"/>
        <v>#REF!</v>
      </c>
      <c r="E95" s="73" t="e">
        <f>VLOOKUP(#REF!,#REF!,2,0)</f>
        <v>#REF!</v>
      </c>
      <c r="F95" s="45" t="e">
        <f t="shared" si="3"/>
        <v>#REF!</v>
      </c>
    </row>
    <row r="96" spans="2:6" ht="12.75">
      <c r="B96" s="41" t="s">
        <v>11</v>
      </c>
      <c r="C96" s="82" t="e">
        <f>VLOOKUP(#REF!,#REF!,2,0)</f>
        <v>#REF!</v>
      </c>
      <c r="D96" s="48" t="e">
        <f t="shared" si="2"/>
        <v>#REF!</v>
      </c>
      <c r="E96" s="73" t="e">
        <f>VLOOKUP(#REF!,#REF!,2,0)</f>
        <v>#REF!</v>
      </c>
      <c r="F96" s="45" t="e">
        <f t="shared" si="3"/>
        <v>#REF!</v>
      </c>
    </row>
    <row r="97" spans="2:6" ht="12.75">
      <c r="B97" s="41" t="s">
        <v>12</v>
      </c>
      <c r="C97" s="82" t="e">
        <f>VLOOKUP(#REF!,#REF!,2,0)</f>
        <v>#REF!</v>
      </c>
      <c r="D97" s="48" t="e">
        <f t="shared" si="2"/>
        <v>#REF!</v>
      </c>
      <c r="E97" s="73" t="e">
        <f>VLOOKUP(#REF!,#REF!,2,0)</f>
        <v>#REF!</v>
      </c>
      <c r="F97" s="45" t="e">
        <f t="shared" si="3"/>
        <v>#REF!</v>
      </c>
    </row>
    <row r="98" spans="2:6" ht="12.75">
      <c r="B98" s="41" t="s">
        <v>13</v>
      </c>
      <c r="C98" s="82" t="e">
        <f>VLOOKUP(#REF!,#REF!,2,0)</f>
        <v>#REF!</v>
      </c>
      <c r="D98" s="48" t="e">
        <f t="shared" si="2"/>
        <v>#REF!</v>
      </c>
      <c r="E98" s="73" t="e">
        <f>VLOOKUP(#REF!,#REF!,2,0)</f>
        <v>#REF!</v>
      </c>
      <c r="F98" s="45" t="e">
        <f t="shared" si="3"/>
        <v>#REF!</v>
      </c>
    </row>
    <row r="99" spans="2:6" ht="12.75">
      <c r="B99" s="41" t="s">
        <v>14</v>
      </c>
      <c r="C99" s="82" t="e">
        <f>VLOOKUP(#REF!,#REF!,2,0)</f>
        <v>#REF!</v>
      </c>
      <c r="D99" s="48" t="e">
        <f t="shared" si="2"/>
        <v>#REF!</v>
      </c>
      <c r="E99" s="73" t="e">
        <f>VLOOKUP(#REF!,#REF!,2,0)</f>
        <v>#REF!</v>
      </c>
      <c r="F99" s="45" t="e">
        <f t="shared" si="3"/>
        <v>#REF!</v>
      </c>
    </row>
    <row r="100" spans="2:6" ht="12.75">
      <c r="B100" s="41" t="s">
        <v>15</v>
      </c>
      <c r="C100" s="82" t="e">
        <f>VLOOKUP(#REF!,#REF!,2,0)</f>
        <v>#REF!</v>
      </c>
      <c r="D100" s="48" t="e">
        <f t="shared" si="2"/>
        <v>#REF!</v>
      </c>
      <c r="E100" s="73" t="e">
        <f>VLOOKUP(#REF!,#REF!,2,0)</f>
        <v>#REF!</v>
      </c>
      <c r="F100" s="45" t="e">
        <f t="shared" si="3"/>
        <v>#REF!</v>
      </c>
    </row>
    <row r="101" spans="2:6" ht="12.75">
      <c r="B101" s="41" t="s">
        <v>16</v>
      </c>
      <c r="C101" s="82" t="e">
        <f>VLOOKUP(#REF!,#REF!,2,0)</f>
        <v>#REF!</v>
      </c>
      <c r="D101" s="48" t="e">
        <f t="shared" si="2"/>
        <v>#REF!</v>
      </c>
      <c r="E101" s="73" t="e">
        <f>VLOOKUP(#REF!,#REF!,2,0)</f>
        <v>#REF!</v>
      </c>
      <c r="F101" s="45" t="e">
        <f t="shared" si="3"/>
        <v>#REF!</v>
      </c>
    </row>
    <row r="102" spans="2:6" ht="12.75">
      <c r="B102" s="41" t="s">
        <v>17</v>
      </c>
      <c r="C102" s="82" t="e">
        <f>VLOOKUP(#REF!,#REF!,2,0)</f>
        <v>#REF!</v>
      </c>
      <c r="D102" s="48" t="e">
        <f t="shared" si="2"/>
        <v>#REF!</v>
      </c>
      <c r="E102" s="73" t="e">
        <f>VLOOKUP(#REF!,#REF!,2,0)</f>
        <v>#REF!</v>
      </c>
      <c r="F102" s="45" t="e">
        <f t="shared" si="3"/>
        <v>#REF!</v>
      </c>
    </row>
    <row r="103" spans="2:6" ht="12.75">
      <c r="B103" s="41" t="s">
        <v>18</v>
      </c>
      <c r="C103" s="82" t="e">
        <f>VLOOKUP(#REF!,#REF!,2,0)</f>
        <v>#REF!</v>
      </c>
      <c r="D103" s="48" t="e">
        <f t="shared" si="2"/>
        <v>#REF!</v>
      </c>
      <c r="E103" s="73" t="e">
        <f>VLOOKUP(#REF!,#REF!,2,0)</f>
        <v>#REF!</v>
      </c>
      <c r="F103" s="45" t="e">
        <f t="shared" si="3"/>
        <v>#REF!</v>
      </c>
    </row>
    <row r="104" spans="2:6" ht="12.75">
      <c r="B104" s="41" t="s">
        <v>19</v>
      </c>
      <c r="C104" s="82" t="e">
        <f>VLOOKUP(#REF!,#REF!,2,0)</f>
        <v>#REF!</v>
      </c>
      <c r="D104" s="48" t="e">
        <f t="shared" si="2"/>
        <v>#REF!</v>
      </c>
      <c r="E104" s="73" t="e">
        <f>VLOOKUP(#REF!,#REF!,2,0)</f>
        <v>#REF!</v>
      </c>
      <c r="F104" s="45" t="e">
        <f t="shared" si="3"/>
        <v>#REF!</v>
      </c>
    </row>
    <row r="105" spans="2:6" ht="12.75">
      <c r="B105" s="41" t="s">
        <v>20</v>
      </c>
      <c r="C105" s="82" t="e">
        <f>VLOOKUP(#REF!,#REF!,2,0)</f>
        <v>#REF!</v>
      </c>
      <c r="D105" s="48" t="e">
        <f t="shared" si="2"/>
        <v>#REF!</v>
      </c>
      <c r="E105" s="73" t="e">
        <f>VLOOKUP(#REF!,#REF!,2,0)</f>
        <v>#REF!</v>
      </c>
      <c r="F105" s="45" t="e">
        <f t="shared" si="3"/>
        <v>#REF!</v>
      </c>
    </row>
    <row r="106" spans="2:6" ht="12.75">
      <c r="B106" s="51" t="s">
        <v>138</v>
      </c>
      <c r="C106" s="82" t="e">
        <f>VLOOKUP(#REF!,#REF!,2,0)</f>
        <v>#REF!</v>
      </c>
      <c r="D106" s="48" t="e">
        <f t="shared" si="2"/>
        <v>#REF!</v>
      </c>
      <c r="E106" s="73" t="e">
        <f>VLOOKUP(#REF!,#REF!,2,0)</f>
        <v>#REF!</v>
      </c>
      <c r="F106" s="45" t="e">
        <f t="shared" si="3"/>
        <v>#REF!</v>
      </c>
    </row>
    <row r="107" spans="2:6" ht="12.75">
      <c r="B107" s="47" t="s">
        <v>33</v>
      </c>
      <c r="C107" s="75" t="e">
        <f>SUM(C90:C106)</f>
        <v>#REF!</v>
      </c>
      <c r="D107" s="76" t="e">
        <f>SUM(D90:D106)</f>
        <v>#REF!</v>
      </c>
      <c r="E107" s="77" t="e">
        <f>SUM(E90:E106)</f>
        <v>#REF!</v>
      </c>
      <c r="F107" s="76" t="e">
        <f>SUM(F90:F106)</f>
        <v>#REF!</v>
      </c>
    </row>
    <row r="108" spans="2:4" ht="12.75">
      <c r="B108" s="65"/>
      <c r="C108" s="5"/>
      <c r="D108" s="19"/>
    </row>
    <row r="109" spans="2:6" ht="12.75" hidden="1">
      <c r="B109" s="5"/>
      <c r="C109" s="7"/>
      <c r="E109" s="6"/>
      <c r="F109" s="19"/>
    </row>
    <row r="110" spans="1:6" ht="12.75" hidden="1">
      <c r="A110" s="71"/>
      <c r="B110" s="59" t="s">
        <v>91</v>
      </c>
      <c r="C110" s="32" t="s">
        <v>4</v>
      </c>
      <c r="D110" s="58" t="s">
        <v>92</v>
      </c>
      <c r="E110" s="32" t="s">
        <v>34</v>
      </c>
      <c r="F110" s="33" t="s">
        <v>93</v>
      </c>
    </row>
    <row r="111" spans="2:6" ht="12.75" hidden="1">
      <c r="B111" s="39" t="s">
        <v>5</v>
      </c>
      <c r="C111" s="82" t="e">
        <f>VLOOKUP(#REF!,#REF!,2,0)</f>
        <v>#REF!</v>
      </c>
      <c r="D111" s="48" t="e">
        <f aca="true" t="shared" si="4" ref="D111:D127">C111/$C$128</f>
        <v>#REF!</v>
      </c>
      <c r="E111" s="73" t="e">
        <f>VLOOKUP(#REF!,#REF!,2,0)</f>
        <v>#REF!</v>
      </c>
      <c r="F111" s="45" t="e">
        <f aca="true" t="shared" si="5" ref="F111:F127">E111/$E$128</f>
        <v>#REF!</v>
      </c>
    </row>
    <row r="112" spans="2:6" ht="12.75" hidden="1">
      <c r="B112" s="41" t="s">
        <v>6</v>
      </c>
      <c r="C112" s="82" t="e">
        <f>VLOOKUP(#REF!,#REF!,2,0)</f>
        <v>#REF!</v>
      </c>
      <c r="D112" s="48" t="e">
        <f t="shared" si="4"/>
        <v>#REF!</v>
      </c>
      <c r="E112" s="73" t="e">
        <f>VLOOKUP(#REF!,#REF!,2,0)</f>
        <v>#REF!</v>
      </c>
      <c r="F112" s="45" t="e">
        <f t="shared" si="5"/>
        <v>#REF!</v>
      </c>
    </row>
    <row r="113" spans="2:6" ht="12.75" hidden="1">
      <c r="B113" s="41" t="s">
        <v>7</v>
      </c>
      <c r="C113" s="82" t="e">
        <f>VLOOKUP(#REF!,#REF!,2,0)</f>
        <v>#REF!</v>
      </c>
      <c r="D113" s="48" t="e">
        <f t="shared" si="4"/>
        <v>#REF!</v>
      </c>
      <c r="E113" s="73" t="e">
        <f>VLOOKUP(#REF!,#REF!,2,0)</f>
        <v>#REF!</v>
      </c>
      <c r="F113" s="45" t="e">
        <f t="shared" si="5"/>
        <v>#REF!</v>
      </c>
    </row>
    <row r="114" spans="2:6" ht="12.75" hidden="1">
      <c r="B114" s="41" t="s">
        <v>8</v>
      </c>
      <c r="C114" s="82" t="e">
        <f>VLOOKUP(#REF!,#REF!,2,0)</f>
        <v>#REF!</v>
      </c>
      <c r="D114" s="48" t="e">
        <f t="shared" si="4"/>
        <v>#REF!</v>
      </c>
      <c r="E114" s="73" t="e">
        <f>VLOOKUP(#REF!,#REF!,2,0)</f>
        <v>#REF!</v>
      </c>
      <c r="F114" s="45" t="e">
        <f t="shared" si="5"/>
        <v>#REF!</v>
      </c>
    </row>
    <row r="115" spans="2:6" ht="12.75" hidden="1">
      <c r="B115" s="41" t="s">
        <v>9</v>
      </c>
      <c r="C115" s="82" t="e">
        <f>VLOOKUP(#REF!,#REF!,2,0)</f>
        <v>#REF!</v>
      </c>
      <c r="D115" s="48" t="e">
        <f t="shared" si="4"/>
        <v>#REF!</v>
      </c>
      <c r="E115" s="73" t="e">
        <f>VLOOKUP(#REF!,#REF!,2,0)</f>
        <v>#REF!</v>
      </c>
      <c r="F115" s="45" t="e">
        <f t="shared" si="5"/>
        <v>#REF!</v>
      </c>
    </row>
    <row r="116" spans="2:6" ht="12.75" hidden="1">
      <c r="B116" s="41" t="s">
        <v>10</v>
      </c>
      <c r="C116" s="82" t="e">
        <f>VLOOKUP(#REF!,#REF!,2,0)</f>
        <v>#REF!</v>
      </c>
      <c r="D116" s="48" t="e">
        <f t="shared" si="4"/>
        <v>#REF!</v>
      </c>
      <c r="E116" s="73" t="e">
        <f>VLOOKUP(#REF!,#REF!,2,0)</f>
        <v>#REF!</v>
      </c>
      <c r="F116" s="45" t="e">
        <f t="shared" si="5"/>
        <v>#REF!</v>
      </c>
    </row>
    <row r="117" spans="2:6" ht="12.75" hidden="1">
      <c r="B117" s="41" t="s">
        <v>11</v>
      </c>
      <c r="C117" s="82" t="e">
        <f>VLOOKUP(#REF!,#REF!,2,0)</f>
        <v>#REF!</v>
      </c>
      <c r="D117" s="48" t="e">
        <f t="shared" si="4"/>
        <v>#REF!</v>
      </c>
      <c r="E117" s="73" t="e">
        <f>VLOOKUP(#REF!,#REF!,2,0)</f>
        <v>#REF!</v>
      </c>
      <c r="F117" s="45" t="e">
        <f t="shared" si="5"/>
        <v>#REF!</v>
      </c>
    </row>
    <row r="118" spans="2:6" ht="12.75" hidden="1">
      <c r="B118" s="41" t="s">
        <v>12</v>
      </c>
      <c r="C118" s="82" t="e">
        <f>VLOOKUP(#REF!,#REF!,2,0)</f>
        <v>#REF!</v>
      </c>
      <c r="D118" s="48" t="e">
        <f t="shared" si="4"/>
        <v>#REF!</v>
      </c>
      <c r="E118" s="73" t="e">
        <f>VLOOKUP(#REF!,#REF!,2,0)</f>
        <v>#REF!</v>
      </c>
      <c r="F118" s="45" t="e">
        <f t="shared" si="5"/>
        <v>#REF!</v>
      </c>
    </row>
    <row r="119" spans="2:6" ht="12.75" hidden="1">
      <c r="B119" s="41" t="s">
        <v>13</v>
      </c>
      <c r="C119" s="82" t="e">
        <f>VLOOKUP(#REF!,#REF!,2,0)</f>
        <v>#REF!</v>
      </c>
      <c r="D119" s="48" t="e">
        <f t="shared" si="4"/>
        <v>#REF!</v>
      </c>
      <c r="E119" s="73" t="e">
        <f>VLOOKUP(#REF!,#REF!,2,0)</f>
        <v>#REF!</v>
      </c>
      <c r="F119" s="45" t="e">
        <f t="shared" si="5"/>
        <v>#REF!</v>
      </c>
    </row>
    <row r="120" spans="2:6" ht="12.75" hidden="1">
      <c r="B120" s="41" t="s">
        <v>14</v>
      </c>
      <c r="C120" s="82" t="e">
        <f>VLOOKUP(#REF!,#REF!,2,0)</f>
        <v>#REF!</v>
      </c>
      <c r="D120" s="48" t="e">
        <f t="shared" si="4"/>
        <v>#REF!</v>
      </c>
      <c r="E120" s="73" t="e">
        <f>VLOOKUP(#REF!,#REF!,2,0)</f>
        <v>#REF!</v>
      </c>
      <c r="F120" s="45" t="e">
        <f t="shared" si="5"/>
        <v>#REF!</v>
      </c>
    </row>
    <row r="121" spans="2:6" ht="12.75" hidden="1">
      <c r="B121" s="41" t="s">
        <v>15</v>
      </c>
      <c r="C121" s="82" t="e">
        <f>VLOOKUP(#REF!,#REF!,2,0)</f>
        <v>#REF!</v>
      </c>
      <c r="D121" s="48" t="e">
        <f t="shared" si="4"/>
        <v>#REF!</v>
      </c>
      <c r="E121" s="73" t="e">
        <f>VLOOKUP(#REF!,#REF!,2,0)</f>
        <v>#REF!</v>
      </c>
      <c r="F121" s="45" t="e">
        <f t="shared" si="5"/>
        <v>#REF!</v>
      </c>
    </row>
    <row r="122" spans="2:6" ht="12.75" hidden="1">
      <c r="B122" s="41" t="s">
        <v>16</v>
      </c>
      <c r="C122" s="82" t="e">
        <f>VLOOKUP(#REF!,#REF!,2,0)</f>
        <v>#REF!</v>
      </c>
      <c r="D122" s="48" t="e">
        <f t="shared" si="4"/>
        <v>#REF!</v>
      </c>
      <c r="E122" s="73" t="e">
        <f>VLOOKUP(#REF!,#REF!,2,0)</f>
        <v>#REF!</v>
      </c>
      <c r="F122" s="45" t="e">
        <f t="shared" si="5"/>
        <v>#REF!</v>
      </c>
    </row>
    <row r="123" spans="2:6" ht="12.75" hidden="1">
      <c r="B123" s="41" t="s">
        <v>17</v>
      </c>
      <c r="C123" s="82" t="e">
        <f>VLOOKUP(#REF!,#REF!,2,0)</f>
        <v>#REF!</v>
      </c>
      <c r="D123" s="48" t="e">
        <f t="shared" si="4"/>
        <v>#REF!</v>
      </c>
      <c r="E123" s="73" t="e">
        <f>VLOOKUP(#REF!,#REF!,2,0)</f>
        <v>#REF!</v>
      </c>
      <c r="F123" s="45" t="e">
        <f t="shared" si="5"/>
        <v>#REF!</v>
      </c>
    </row>
    <row r="124" spans="2:6" ht="12.75" hidden="1">
      <c r="B124" s="41" t="s">
        <v>18</v>
      </c>
      <c r="C124" s="82" t="e">
        <f>VLOOKUP(#REF!,#REF!,2,0)</f>
        <v>#REF!</v>
      </c>
      <c r="D124" s="48" t="e">
        <f t="shared" si="4"/>
        <v>#REF!</v>
      </c>
      <c r="E124" s="73" t="e">
        <f>VLOOKUP(#REF!,#REF!,2,0)</f>
        <v>#REF!</v>
      </c>
      <c r="F124" s="45" t="e">
        <f t="shared" si="5"/>
        <v>#REF!</v>
      </c>
    </row>
    <row r="125" spans="2:6" ht="12.75" hidden="1">
      <c r="B125" s="41" t="s">
        <v>19</v>
      </c>
      <c r="C125" s="82" t="e">
        <f>VLOOKUP(#REF!,#REF!,2,0)</f>
        <v>#REF!</v>
      </c>
      <c r="D125" s="48" t="e">
        <f t="shared" si="4"/>
        <v>#REF!</v>
      </c>
      <c r="E125" s="73" t="e">
        <f>VLOOKUP(#REF!,#REF!,2,0)</f>
        <v>#REF!</v>
      </c>
      <c r="F125" s="45" t="e">
        <f t="shared" si="5"/>
        <v>#REF!</v>
      </c>
    </row>
    <row r="126" spans="2:6" ht="12.75" hidden="1">
      <c r="B126" s="41" t="s">
        <v>20</v>
      </c>
      <c r="C126" s="82" t="e">
        <f>VLOOKUP(#REF!,#REF!,2,0)</f>
        <v>#REF!</v>
      </c>
      <c r="D126" s="48" t="e">
        <f t="shared" si="4"/>
        <v>#REF!</v>
      </c>
      <c r="E126" s="73" t="e">
        <f>VLOOKUP(#REF!,#REF!,2,0)</f>
        <v>#REF!</v>
      </c>
      <c r="F126" s="45" t="e">
        <f t="shared" si="5"/>
        <v>#REF!</v>
      </c>
    </row>
    <row r="127" spans="2:6" ht="12.75" hidden="1">
      <c r="B127" s="51" t="s">
        <v>140</v>
      </c>
      <c r="C127" s="82" t="e">
        <f>VLOOKUP(#REF!,#REF!,2,0)</f>
        <v>#REF!</v>
      </c>
      <c r="D127" s="48" t="e">
        <f t="shared" si="4"/>
        <v>#REF!</v>
      </c>
      <c r="E127" s="73" t="e">
        <f>VLOOKUP(#REF!,#REF!,2,0)</f>
        <v>#REF!</v>
      </c>
      <c r="F127" s="45" t="e">
        <f t="shared" si="5"/>
        <v>#REF!</v>
      </c>
    </row>
    <row r="128" spans="2:6" ht="12.75" hidden="1">
      <c r="B128" s="47" t="s">
        <v>33</v>
      </c>
      <c r="C128" s="75" t="e">
        <f>SUM(C111:C127)</f>
        <v>#REF!</v>
      </c>
      <c r="D128" s="76" t="e">
        <f>SUM(D111:D127)</f>
        <v>#REF!</v>
      </c>
      <c r="E128" s="77" t="e">
        <f>SUM(E111:E127)</f>
        <v>#REF!</v>
      </c>
      <c r="F128" s="76" t="e">
        <f>SUM(F111:F127)</f>
        <v>#REF!</v>
      </c>
    </row>
    <row r="129" spans="2:5" ht="12.75" hidden="1">
      <c r="B129" s="65"/>
      <c r="C129" s="5"/>
      <c r="D129" s="6"/>
      <c r="E129" s="28"/>
    </row>
    <row r="130" spans="2:5" ht="12.75" hidden="1">
      <c r="B130" s="8"/>
      <c r="C130" s="5"/>
      <c r="D130" s="6"/>
      <c r="E130" s="28"/>
    </row>
    <row r="131" spans="1:6" ht="12.75">
      <c r="A131" s="71"/>
      <c r="B131" s="38" t="s">
        <v>124</v>
      </c>
      <c r="C131" s="32" t="s">
        <v>4</v>
      </c>
      <c r="D131" s="58" t="s">
        <v>92</v>
      </c>
      <c r="E131" s="32" t="s">
        <v>34</v>
      </c>
      <c r="F131" s="33" t="s">
        <v>93</v>
      </c>
    </row>
    <row r="132" spans="1:6" ht="12.75">
      <c r="A132" s="67"/>
      <c r="B132" s="39" t="s">
        <v>125</v>
      </c>
      <c r="C132" s="82" t="e">
        <f>VLOOKUP(#REF!,#REF!,2,0)</f>
        <v>#REF!</v>
      </c>
      <c r="D132" s="48" t="e">
        <f aca="true" t="shared" si="6" ref="D132:D137">C132/$C$138</f>
        <v>#REF!</v>
      </c>
      <c r="E132" s="73" t="e">
        <f>VLOOKUP(#REF!,#REF!,2,0)</f>
        <v>#REF!</v>
      </c>
      <c r="F132" s="45" t="e">
        <f aca="true" t="shared" si="7" ref="F132:F137">E132/$E$138</f>
        <v>#REF!</v>
      </c>
    </row>
    <row r="133" spans="1:6" ht="12.75">
      <c r="A133" s="67"/>
      <c r="B133" s="41" t="s">
        <v>126</v>
      </c>
      <c r="C133" s="82" t="e">
        <f>VLOOKUP(#REF!,#REF!,2,0)</f>
        <v>#REF!</v>
      </c>
      <c r="D133" s="48" t="e">
        <f t="shared" si="6"/>
        <v>#REF!</v>
      </c>
      <c r="E133" s="73" t="e">
        <f>VLOOKUP(#REF!,#REF!,2,0)</f>
        <v>#REF!</v>
      </c>
      <c r="F133" s="45" t="e">
        <f t="shared" si="7"/>
        <v>#REF!</v>
      </c>
    </row>
    <row r="134" spans="2:6" ht="12.75">
      <c r="B134" s="41" t="s">
        <v>127</v>
      </c>
      <c r="C134" s="82" t="e">
        <f>VLOOKUP(#REF!,#REF!,2,0)</f>
        <v>#REF!</v>
      </c>
      <c r="D134" s="48" t="e">
        <f t="shared" si="6"/>
        <v>#REF!</v>
      </c>
      <c r="E134" s="73" t="e">
        <f>VLOOKUP(#REF!,#REF!,2,0)</f>
        <v>#REF!</v>
      </c>
      <c r="F134" s="45" t="e">
        <f t="shared" si="7"/>
        <v>#REF!</v>
      </c>
    </row>
    <row r="135" spans="2:6" ht="12.75">
      <c r="B135" s="41" t="s">
        <v>128</v>
      </c>
      <c r="C135" s="82" t="e">
        <f>VLOOKUP(#REF!,#REF!,2,0)</f>
        <v>#REF!</v>
      </c>
      <c r="D135" s="48" t="e">
        <f t="shared" si="6"/>
        <v>#REF!</v>
      </c>
      <c r="E135" s="73" t="e">
        <f>VLOOKUP(#REF!,#REF!,2,0)</f>
        <v>#REF!</v>
      </c>
      <c r="F135" s="45" t="e">
        <f t="shared" si="7"/>
        <v>#REF!</v>
      </c>
    </row>
    <row r="136" spans="2:6" ht="12.75">
      <c r="B136" s="41" t="s">
        <v>129</v>
      </c>
      <c r="C136" s="82" t="e">
        <f>VLOOKUP(#REF!,#REF!,2,0)</f>
        <v>#REF!</v>
      </c>
      <c r="D136" s="48" t="e">
        <f t="shared" si="6"/>
        <v>#REF!</v>
      </c>
      <c r="E136" s="73" t="e">
        <f>VLOOKUP(#REF!,#REF!,2,0)</f>
        <v>#REF!</v>
      </c>
      <c r="F136" s="45" t="e">
        <f t="shared" si="7"/>
        <v>#REF!</v>
      </c>
    </row>
    <row r="137" spans="2:6" ht="12.75">
      <c r="B137" s="51" t="s">
        <v>139</v>
      </c>
      <c r="C137" s="82" t="e">
        <f>VLOOKUP(#REF!,#REF!,2,0)</f>
        <v>#REF!</v>
      </c>
      <c r="D137" s="48" t="e">
        <f t="shared" si="6"/>
        <v>#REF!</v>
      </c>
      <c r="E137" s="73" t="e">
        <f>VLOOKUP(#REF!,#REF!,2,0)</f>
        <v>#REF!</v>
      </c>
      <c r="F137" s="45" t="e">
        <f t="shared" si="7"/>
        <v>#REF!</v>
      </c>
    </row>
    <row r="138" spans="2:6" ht="12.75">
      <c r="B138" s="47" t="s">
        <v>84</v>
      </c>
      <c r="C138" s="75" t="e">
        <f>SUM(C132:C137)</f>
        <v>#REF!</v>
      </c>
      <c r="D138" s="76" t="e">
        <f>SUM(D132:D137)</f>
        <v>#REF!</v>
      </c>
      <c r="E138" s="77" t="e">
        <f>SUM(E132:E137)</f>
        <v>#REF!</v>
      </c>
      <c r="F138" s="76" t="e">
        <f>SUM(F132:F137)</f>
        <v>#REF!</v>
      </c>
    </row>
    <row r="139" spans="2:5" ht="12.75">
      <c r="B139" s="65"/>
      <c r="C139" s="5"/>
      <c r="D139" s="6"/>
      <c r="E139" s="28"/>
    </row>
    <row r="140" spans="2:5" ht="12.75" hidden="1">
      <c r="B140" s="8"/>
      <c r="C140" s="5"/>
      <c r="D140" s="6"/>
      <c r="E140" s="28"/>
    </row>
    <row r="141" spans="1:6" ht="12.75">
      <c r="A141" s="71"/>
      <c r="B141" s="59" t="s">
        <v>37</v>
      </c>
      <c r="C141" s="32" t="s">
        <v>4</v>
      </c>
      <c r="D141" s="58" t="s">
        <v>92</v>
      </c>
      <c r="E141" s="32" t="s">
        <v>34</v>
      </c>
      <c r="F141" s="33" t="s">
        <v>93</v>
      </c>
    </row>
    <row r="142" spans="2:6" ht="12.75">
      <c r="B142" s="41" t="s">
        <v>38</v>
      </c>
      <c r="C142" s="82" t="e">
        <f>VLOOKUP(#REF!,#REF!,2,0)</f>
        <v>#REF!</v>
      </c>
      <c r="D142" s="48" t="e">
        <f aca="true" t="shared" si="8" ref="D142:D154">C142/$C$155</f>
        <v>#REF!</v>
      </c>
      <c r="E142" s="73" t="e">
        <f>VLOOKUP(#REF!,#REF!,2,0)</f>
        <v>#REF!</v>
      </c>
      <c r="F142" s="45" t="e">
        <f aca="true" t="shared" si="9" ref="F142:F154">E142/$E$155</f>
        <v>#REF!</v>
      </c>
    </row>
    <row r="143" spans="2:6" ht="12.75">
      <c r="B143" s="41" t="s">
        <v>39</v>
      </c>
      <c r="C143" s="82" t="e">
        <f>VLOOKUP(#REF!,#REF!,2,0)</f>
        <v>#REF!</v>
      </c>
      <c r="D143" s="48" t="e">
        <f t="shared" si="8"/>
        <v>#REF!</v>
      </c>
      <c r="E143" s="73" t="e">
        <f>VLOOKUP(#REF!,#REF!,2,0)</f>
        <v>#REF!</v>
      </c>
      <c r="F143" s="45" t="e">
        <f t="shared" si="9"/>
        <v>#REF!</v>
      </c>
    </row>
    <row r="144" spans="2:6" ht="12.75">
      <c r="B144" s="41" t="s">
        <v>40</v>
      </c>
      <c r="C144" s="82" t="e">
        <f>VLOOKUP(#REF!,#REF!,2,0)</f>
        <v>#REF!</v>
      </c>
      <c r="D144" s="48" t="e">
        <f t="shared" si="8"/>
        <v>#REF!</v>
      </c>
      <c r="E144" s="73" t="e">
        <f>VLOOKUP(#REF!,#REF!,2,0)</f>
        <v>#REF!</v>
      </c>
      <c r="F144" s="45" t="e">
        <f t="shared" si="9"/>
        <v>#REF!</v>
      </c>
    </row>
    <row r="145" spans="2:6" ht="12.75">
      <c r="B145" s="41" t="s">
        <v>41</v>
      </c>
      <c r="C145" s="82" t="e">
        <f>VLOOKUP(#REF!,#REF!,2,0)</f>
        <v>#REF!</v>
      </c>
      <c r="D145" s="48" t="e">
        <f t="shared" si="8"/>
        <v>#REF!</v>
      </c>
      <c r="E145" s="73" t="e">
        <f>VLOOKUP(#REF!,#REF!,2,0)</f>
        <v>#REF!</v>
      </c>
      <c r="F145" s="45" t="e">
        <f t="shared" si="9"/>
        <v>#REF!</v>
      </c>
    </row>
    <row r="146" spans="2:6" ht="12.75">
      <c r="B146" s="41" t="s">
        <v>42</v>
      </c>
      <c r="C146" s="82" t="e">
        <f>VLOOKUP(#REF!,#REF!,2,0)</f>
        <v>#REF!</v>
      </c>
      <c r="D146" s="48" t="e">
        <f t="shared" si="8"/>
        <v>#REF!</v>
      </c>
      <c r="E146" s="73" t="e">
        <f>VLOOKUP(#REF!,#REF!,2,0)</f>
        <v>#REF!</v>
      </c>
      <c r="F146" s="45" t="e">
        <f t="shared" si="9"/>
        <v>#REF!</v>
      </c>
    </row>
    <row r="147" spans="2:6" ht="12.75">
      <c r="B147" s="41" t="s">
        <v>43</v>
      </c>
      <c r="C147" s="82" t="e">
        <f>VLOOKUP(#REF!,#REF!,2,0)</f>
        <v>#REF!</v>
      </c>
      <c r="D147" s="48" t="e">
        <f t="shared" si="8"/>
        <v>#REF!</v>
      </c>
      <c r="E147" s="73" t="e">
        <f>VLOOKUP(#REF!,#REF!,2,0)</f>
        <v>#REF!</v>
      </c>
      <c r="F147" s="45" t="e">
        <f t="shared" si="9"/>
        <v>#REF!</v>
      </c>
    </row>
    <row r="148" spans="2:6" ht="12.75">
      <c r="B148" s="41" t="s">
        <v>44</v>
      </c>
      <c r="C148" s="82" t="e">
        <f>VLOOKUP(#REF!,#REF!,2,0)</f>
        <v>#REF!</v>
      </c>
      <c r="D148" s="48" t="e">
        <f t="shared" si="8"/>
        <v>#REF!</v>
      </c>
      <c r="E148" s="73" t="e">
        <f>VLOOKUP(#REF!,#REF!,2,0)</f>
        <v>#REF!</v>
      </c>
      <c r="F148" s="45" t="e">
        <f t="shared" si="9"/>
        <v>#REF!</v>
      </c>
    </row>
    <row r="149" spans="2:6" ht="12.75">
      <c r="B149" s="41" t="s">
        <v>45</v>
      </c>
      <c r="C149" s="82" t="e">
        <f>VLOOKUP(#REF!,#REF!,2,0)</f>
        <v>#REF!</v>
      </c>
      <c r="D149" s="48" t="e">
        <f t="shared" si="8"/>
        <v>#REF!</v>
      </c>
      <c r="E149" s="73" t="e">
        <f>VLOOKUP(#REF!,#REF!,2,0)</f>
        <v>#REF!</v>
      </c>
      <c r="F149" s="45" t="e">
        <f t="shared" si="9"/>
        <v>#REF!</v>
      </c>
    </row>
    <row r="150" spans="2:6" ht="12.75">
      <c r="B150" s="41" t="s">
        <v>46</v>
      </c>
      <c r="C150" s="82" t="e">
        <f>VLOOKUP(#REF!,#REF!,2,0)</f>
        <v>#REF!</v>
      </c>
      <c r="D150" s="48" t="e">
        <f t="shared" si="8"/>
        <v>#REF!</v>
      </c>
      <c r="E150" s="73" t="e">
        <f>VLOOKUP(#REF!,#REF!,2,0)</f>
        <v>#REF!</v>
      </c>
      <c r="F150" s="45" t="e">
        <f t="shared" si="9"/>
        <v>#REF!</v>
      </c>
    </row>
    <row r="151" spans="2:6" ht="12.75">
      <c r="B151" s="41" t="s">
        <v>47</v>
      </c>
      <c r="C151" s="82" t="e">
        <f>VLOOKUP(#REF!,#REF!,2,0)</f>
        <v>#REF!</v>
      </c>
      <c r="D151" s="48" t="e">
        <f t="shared" si="8"/>
        <v>#REF!</v>
      </c>
      <c r="E151" s="73" t="e">
        <f>VLOOKUP(#REF!,#REF!,2,0)</f>
        <v>#REF!</v>
      </c>
      <c r="F151" s="45" t="e">
        <f t="shared" si="9"/>
        <v>#REF!</v>
      </c>
    </row>
    <row r="152" spans="2:6" ht="12.75">
      <c r="B152" s="41" t="s">
        <v>48</v>
      </c>
      <c r="C152" s="82" t="e">
        <f>VLOOKUP(#REF!,#REF!,2,0)</f>
        <v>#REF!</v>
      </c>
      <c r="D152" s="48" t="e">
        <f t="shared" si="8"/>
        <v>#REF!</v>
      </c>
      <c r="E152" s="73" t="e">
        <f>VLOOKUP(#REF!,#REF!,2,0)</f>
        <v>#REF!</v>
      </c>
      <c r="F152" s="45" t="e">
        <f t="shared" si="9"/>
        <v>#REF!</v>
      </c>
    </row>
    <row r="153" spans="2:6" ht="12.75">
      <c r="B153" s="41" t="s">
        <v>49</v>
      </c>
      <c r="C153" s="82" t="e">
        <f>VLOOKUP(#REF!,#REF!,2,0)</f>
        <v>#REF!</v>
      </c>
      <c r="D153" s="48" t="e">
        <f t="shared" si="8"/>
        <v>#REF!</v>
      </c>
      <c r="E153" s="73" t="e">
        <f>VLOOKUP(#REF!,#REF!,2,0)</f>
        <v>#REF!</v>
      </c>
      <c r="F153" s="45" t="e">
        <f t="shared" si="9"/>
        <v>#REF!</v>
      </c>
    </row>
    <row r="154" spans="2:6" ht="12.75">
      <c r="B154" s="41" t="s">
        <v>141</v>
      </c>
      <c r="C154" s="82" t="e">
        <f>VLOOKUP(#REF!,#REF!,2,0)</f>
        <v>#REF!</v>
      </c>
      <c r="D154" s="48" t="e">
        <f t="shared" si="8"/>
        <v>#REF!</v>
      </c>
      <c r="E154" s="73" t="e">
        <f>VLOOKUP(#REF!,#REF!,2,0)</f>
        <v>#REF!</v>
      </c>
      <c r="F154" s="45" t="e">
        <f t="shared" si="9"/>
        <v>#REF!</v>
      </c>
    </row>
    <row r="155" spans="2:6" ht="12.75">
      <c r="B155" s="47" t="s">
        <v>33</v>
      </c>
      <c r="C155" s="75" t="e">
        <f>SUM(C142:C154)</f>
        <v>#REF!</v>
      </c>
      <c r="D155" s="76" t="e">
        <f>SUM(D142:D154)</f>
        <v>#REF!</v>
      </c>
      <c r="E155" s="77" t="e">
        <f>SUM(E142:E154)</f>
        <v>#REF!</v>
      </c>
      <c r="F155" s="76" t="e">
        <f>SUM(F142:F154)</f>
        <v>#REF!</v>
      </c>
    </row>
    <row r="156" spans="2:5" ht="12.75">
      <c r="B156" s="65"/>
      <c r="C156" s="5"/>
      <c r="D156" s="6"/>
      <c r="E156" s="28"/>
    </row>
    <row r="157" spans="2:5" ht="12.75">
      <c r="B157" s="9"/>
      <c r="C157" s="7"/>
      <c r="D157" s="10"/>
      <c r="E157" s="29"/>
    </row>
    <row r="158" spans="1:6" ht="12.75" hidden="1">
      <c r="A158" s="68"/>
      <c r="B158" s="59" t="s">
        <v>30</v>
      </c>
      <c r="C158" s="32" t="s">
        <v>4</v>
      </c>
      <c r="D158" s="58" t="s">
        <v>92</v>
      </c>
      <c r="E158" s="32" t="s">
        <v>34</v>
      </c>
      <c r="F158" s="33" t="s">
        <v>93</v>
      </c>
    </row>
    <row r="159" spans="2:6" ht="12.75" hidden="1">
      <c r="B159" s="41" t="s">
        <v>31</v>
      </c>
      <c r="C159" s="82" t="e">
        <f>VLOOKUP(#REF!,#REF!,2,0)</f>
        <v>#REF!</v>
      </c>
      <c r="D159" s="48" t="e">
        <f>C159/$C$161</f>
        <v>#REF!</v>
      </c>
      <c r="E159" s="73" t="e">
        <f>VLOOKUP(#REF!,#REF!,2,0)</f>
        <v>#REF!</v>
      </c>
      <c r="F159" s="45" t="e">
        <f>E159/$E$161</f>
        <v>#REF!</v>
      </c>
    </row>
    <row r="160" spans="2:6" ht="12.75" hidden="1">
      <c r="B160" s="41" t="s">
        <v>32</v>
      </c>
      <c r="C160" s="82" t="e">
        <f>VLOOKUP(#REF!,#REF!,2,0)</f>
        <v>#REF!</v>
      </c>
      <c r="D160" s="48" t="e">
        <f>C160/$C$161</f>
        <v>#REF!</v>
      </c>
      <c r="E160" s="73" t="e">
        <f>VLOOKUP(#REF!,#REF!,2,0)</f>
        <v>#REF!</v>
      </c>
      <c r="F160" s="45" t="e">
        <f>E160/$E$161</f>
        <v>#REF!</v>
      </c>
    </row>
    <row r="161" spans="2:6" ht="12.75" hidden="1">
      <c r="B161" s="47" t="s">
        <v>21</v>
      </c>
      <c r="C161" s="75" t="e">
        <f>SUM(C159:C160)</f>
        <v>#REF!</v>
      </c>
      <c r="D161" s="76" t="e">
        <f>SUM(D159:D160)</f>
        <v>#REF!</v>
      </c>
      <c r="E161" s="77" t="e">
        <f>SUM(E159:E160)</f>
        <v>#REF!</v>
      </c>
      <c r="F161" s="78" t="e">
        <f>SUM(F159:F160)</f>
        <v>#REF!</v>
      </c>
    </row>
    <row r="162" spans="2:5" ht="12.75" hidden="1">
      <c r="B162" s="65"/>
      <c r="C162" s="34"/>
      <c r="D162" s="15"/>
      <c r="E162" s="35"/>
    </row>
    <row r="163" spans="2:5" ht="12.75" hidden="1">
      <c r="B163" s="20"/>
      <c r="C163" s="20"/>
      <c r="D163" s="20"/>
      <c r="E163" s="30"/>
    </row>
    <row r="164" spans="1:6" ht="12.75" hidden="1">
      <c r="A164" s="71"/>
      <c r="B164" s="38" t="s">
        <v>50</v>
      </c>
      <c r="C164" s="32" t="s">
        <v>4</v>
      </c>
      <c r="D164" s="58" t="s">
        <v>92</v>
      </c>
      <c r="E164" s="32" t="s">
        <v>34</v>
      </c>
      <c r="F164" s="33" t="s">
        <v>93</v>
      </c>
    </row>
    <row r="165" spans="1:6" ht="12.75" hidden="1">
      <c r="A165" s="68"/>
      <c r="B165" s="50" t="s">
        <v>111</v>
      </c>
      <c r="C165" s="82" t="e">
        <f>VLOOKUP(#REF!,#REF!,2,0)</f>
        <v>#REF!</v>
      </c>
      <c r="D165" s="48" t="e">
        <f aca="true" t="shared" si="10" ref="D165:D172">C165/$C$173</f>
        <v>#REF!</v>
      </c>
      <c r="E165" s="73" t="e">
        <f>VLOOKUP(#REF!,#REF!,2,0)</f>
        <v>#REF!</v>
      </c>
      <c r="F165" s="45" t="e">
        <f aca="true" t="shared" si="11" ref="F165:F172">E165/$E$173</f>
        <v>#REF!</v>
      </c>
    </row>
    <row r="166" spans="1:6" ht="12.75" hidden="1">
      <c r="A166" s="68"/>
      <c r="B166" s="51" t="s">
        <v>112</v>
      </c>
      <c r="C166" s="82" t="e">
        <f>VLOOKUP(#REF!,#REF!,2,0)</f>
        <v>#REF!</v>
      </c>
      <c r="D166" s="48" t="e">
        <f t="shared" si="10"/>
        <v>#REF!</v>
      </c>
      <c r="E166" s="73" t="e">
        <f>VLOOKUP(#REF!,#REF!,2,0)</f>
        <v>#REF!</v>
      </c>
      <c r="F166" s="45" t="e">
        <f t="shared" si="11"/>
        <v>#REF!</v>
      </c>
    </row>
    <row r="167" spans="1:6" ht="12.75" hidden="1">
      <c r="A167" s="68"/>
      <c r="B167" s="51" t="s">
        <v>113</v>
      </c>
      <c r="C167" s="82" t="e">
        <f>VLOOKUP(#REF!,#REF!,2,0)</f>
        <v>#REF!</v>
      </c>
      <c r="D167" s="48" t="e">
        <f t="shared" si="10"/>
        <v>#REF!</v>
      </c>
      <c r="E167" s="73" t="e">
        <f>VLOOKUP(#REF!,#REF!,2,0)</f>
        <v>#REF!</v>
      </c>
      <c r="F167" s="45" t="e">
        <f t="shared" si="11"/>
        <v>#REF!</v>
      </c>
    </row>
    <row r="168" spans="1:6" ht="12.75" hidden="1">
      <c r="A168" s="68"/>
      <c r="B168" s="51" t="s">
        <v>114</v>
      </c>
      <c r="C168" s="82" t="e">
        <f>VLOOKUP(#REF!,#REF!,2,0)</f>
        <v>#REF!</v>
      </c>
      <c r="D168" s="48" t="e">
        <f t="shared" si="10"/>
        <v>#REF!</v>
      </c>
      <c r="E168" s="73" t="e">
        <f>VLOOKUP(#REF!,#REF!,2,0)</f>
        <v>#REF!</v>
      </c>
      <c r="F168" s="45" t="e">
        <f t="shared" si="11"/>
        <v>#REF!</v>
      </c>
    </row>
    <row r="169" spans="1:6" ht="12.75" hidden="1">
      <c r="A169" s="68"/>
      <c r="B169" s="51" t="s">
        <v>115</v>
      </c>
      <c r="C169" s="82" t="e">
        <f>VLOOKUP(#REF!,#REF!,2,0)</f>
        <v>#REF!</v>
      </c>
      <c r="D169" s="48" t="e">
        <f t="shared" si="10"/>
        <v>#REF!</v>
      </c>
      <c r="E169" s="73" t="e">
        <f>VLOOKUP(#REF!,#REF!,2,0)</f>
        <v>#REF!</v>
      </c>
      <c r="F169" s="45" t="e">
        <f t="shared" si="11"/>
        <v>#REF!</v>
      </c>
    </row>
    <row r="170" spans="1:6" ht="12.75" hidden="1">
      <c r="A170" s="68"/>
      <c r="B170" s="51" t="s">
        <v>116</v>
      </c>
      <c r="C170" s="82" t="e">
        <f>VLOOKUP(#REF!,#REF!,2,0)</f>
        <v>#REF!</v>
      </c>
      <c r="D170" s="48" t="e">
        <f t="shared" si="10"/>
        <v>#REF!</v>
      </c>
      <c r="E170" s="73" t="e">
        <f>VLOOKUP(#REF!,#REF!,2,0)</f>
        <v>#REF!</v>
      </c>
      <c r="F170" s="45" t="e">
        <f t="shared" si="11"/>
        <v>#REF!</v>
      </c>
    </row>
    <row r="171" spans="1:6" ht="12.75" hidden="1">
      <c r="A171" s="68"/>
      <c r="B171" s="51" t="s">
        <v>117</v>
      </c>
      <c r="C171" s="82" t="e">
        <f>VLOOKUP(#REF!,#REF!,2,0)</f>
        <v>#REF!</v>
      </c>
      <c r="D171" s="48" t="e">
        <f t="shared" si="10"/>
        <v>#REF!</v>
      </c>
      <c r="E171" s="73" t="e">
        <f>VLOOKUP(#REF!,#REF!,2,0)</f>
        <v>#REF!</v>
      </c>
      <c r="F171" s="45" t="e">
        <f t="shared" si="11"/>
        <v>#REF!</v>
      </c>
    </row>
    <row r="172" spans="1:6" ht="12.75" hidden="1">
      <c r="A172" s="68"/>
      <c r="B172" s="51" t="s">
        <v>94</v>
      </c>
      <c r="C172" s="82" t="e">
        <f>VLOOKUP(#REF!,#REF!,2,0)</f>
        <v>#REF!</v>
      </c>
      <c r="D172" s="48" t="e">
        <f t="shared" si="10"/>
        <v>#REF!</v>
      </c>
      <c r="E172" s="73" t="e">
        <f>VLOOKUP(#REF!,#REF!,2,0)</f>
        <v>#REF!</v>
      </c>
      <c r="F172" s="45" t="e">
        <f t="shared" si="11"/>
        <v>#REF!</v>
      </c>
    </row>
    <row r="173" spans="1:6" ht="12.75" hidden="1">
      <c r="A173" s="68"/>
      <c r="B173" s="47" t="s">
        <v>33</v>
      </c>
      <c r="C173" s="80" t="e">
        <f>SUM(C165:C172)</f>
        <v>#REF!</v>
      </c>
      <c r="D173" s="76" t="e">
        <f>SUM(D165:D172)</f>
        <v>#REF!</v>
      </c>
      <c r="E173" s="77" t="e">
        <f>SUM(E165:E172)</f>
        <v>#REF!</v>
      </c>
      <c r="F173" s="78" t="e">
        <f>SUM(F165:F172)</f>
        <v>#REF!</v>
      </c>
    </row>
    <row r="174" spans="1:5" ht="12.75" hidden="1">
      <c r="A174" s="68"/>
      <c r="B174" s="65"/>
      <c r="C174" s="20"/>
      <c r="D174" s="20"/>
      <c r="E174" s="30"/>
    </row>
    <row r="175" spans="1:5" ht="12.75" hidden="1">
      <c r="A175" s="68"/>
      <c r="B175" s="20"/>
      <c r="C175" s="20"/>
      <c r="D175" s="20"/>
      <c r="E175" s="30"/>
    </row>
    <row r="176" spans="1:6" ht="12.75" hidden="1">
      <c r="A176" s="71"/>
      <c r="B176" s="38" t="s">
        <v>51</v>
      </c>
      <c r="C176" s="32" t="s">
        <v>4</v>
      </c>
      <c r="D176" s="58" t="s">
        <v>92</v>
      </c>
      <c r="E176" s="32" t="s">
        <v>34</v>
      </c>
      <c r="F176" s="33" t="s">
        <v>93</v>
      </c>
    </row>
    <row r="177" spans="1:6" ht="12.75" hidden="1">
      <c r="A177" s="67"/>
      <c r="B177" s="39" t="s">
        <v>98</v>
      </c>
      <c r="C177" s="82" t="e">
        <f>VLOOKUP(#REF!,#REF!,2,0)</f>
        <v>#REF!</v>
      </c>
      <c r="D177" s="48" t="e">
        <f>C177/$C$179</f>
        <v>#REF!</v>
      </c>
      <c r="E177" s="73" t="e">
        <f>VLOOKUP(#REF!,#REF!,2,0)</f>
        <v>#REF!</v>
      </c>
      <c r="F177" s="45" t="e">
        <f>E177/$E$179</f>
        <v>#REF!</v>
      </c>
    </row>
    <row r="178" spans="1:6" ht="12.75" hidden="1">
      <c r="A178" s="67"/>
      <c r="B178" s="41" t="s">
        <v>99</v>
      </c>
      <c r="C178" s="82" t="e">
        <f>VLOOKUP(#REF!,#REF!,2,0)</f>
        <v>#REF!</v>
      </c>
      <c r="D178" s="48" t="e">
        <f>C178/$C$179</f>
        <v>#REF!</v>
      </c>
      <c r="E178" s="73" t="e">
        <f>VLOOKUP(#REF!,#REF!,2,0)</f>
        <v>#REF!</v>
      </c>
      <c r="F178" s="45" t="e">
        <f>E178/$E$179</f>
        <v>#REF!</v>
      </c>
    </row>
    <row r="179" spans="1:6" ht="12.75" hidden="1">
      <c r="A179" s="67"/>
      <c r="B179" s="47" t="s">
        <v>33</v>
      </c>
      <c r="C179" s="80" t="e">
        <f>SUM(C177:C178)</f>
        <v>#REF!</v>
      </c>
      <c r="D179" s="76" t="e">
        <f>SUM(D177:D178)</f>
        <v>#REF!</v>
      </c>
      <c r="E179" s="77" t="e">
        <f>SUM(E177:E178)</f>
        <v>#REF!</v>
      </c>
      <c r="F179" s="78" t="e">
        <f>SUM(F177:F178)</f>
        <v>#REF!</v>
      </c>
    </row>
    <row r="180" spans="1:5" ht="12.75" hidden="1">
      <c r="A180" s="67"/>
      <c r="B180" s="65"/>
      <c r="C180" s="22"/>
      <c r="D180" s="22"/>
      <c r="E180" s="31"/>
    </row>
    <row r="181" spans="1:5" ht="12.75" hidden="1">
      <c r="A181" s="67"/>
      <c r="B181" s="22"/>
      <c r="C181" s="22"/>
      <c r="D181" s="22"/>
      <c r="E181" s="31"/>
    </row>
    <row r="182" spans="1:6" ht="12.75" hidden="1">
      <c r="A182" s="71"/>
      <c r="B182" s="38" t="s">
        <v>52</v>
      </c>
      <c r="C182" s="32" t="s">
        <v>4</v>
      </c>
      <c r="D182" s="58" t="s">
        <v>92</v>
      </c>
      <c r="E182" s="32" t="s">
        <v>34</v>
      </c>
      <c r="F182" s="33" t="s">
        <v>93</v>
      </c>
    </row>
    <row r="183" spans="1:6" ht="12.75" hidden="1">
      <c r="A183" s="67"/>
      <c r="B183" s="39" t="s">
        <v>53</v>
      </c>
      <c r="C183" s="82" t="e">
        <f>VLOOKUP(#REF!,#REF!,2,0)</f>
        <v>#REF!</v>
      </c>
      <c r="D183" s="48" t="e">
        <f>C183/$C$188</f>
        <v>#REF!</v>
      </c>
      <c r="E183" s="73" t="e">
        <f>VLOOKUP(#REF!,#REF!,2,0)</f>
        <v>#REF!</v>
      </c>
      <c r="F183" s="45" t="e">
        <f>E183/$E$188</f>
        <v>#REF!</v>
      </c>
    </row>
    <row r="184" spans="1:6" ht="12.75" hidden="1">
      <c r="A184" s="67"/>
      <c r="B184" s="41" t="s">
        <v>101</v>
      </c>
      <c r="C184" s="82" t="e">
        <f>VLOOKUP(#REF!,#REF!,2,0)</f>
        <v>#REF!</v>
      </c>
      <c r="D184" s="48" t="e">
        <f>C184/$C$188</f>
        <v>#REF!</v>
      </c>
      <c r="E184" s="73" t="e">
        <f>VLOOKUP(#REF!,#REF!,2,0)</f>
        <v>#REF!</v>
      </c>
      <c r="F184" s="45" t="e">
        <f>E184/$E$188</f>
        <v>#REF!</v>
      </c>
    </row>
    <row r="185" spans="1:6" ht="12.75" hidden="1">
      <c r="A185" s="67"/>
      <c r="B185" s="41" t="s">
        <v>118</v>
      </c>
      <c r="C185" s="82" t="e">
        <f>VLOOKUP(#REF!,#REF!,2,0)</f>
        <v>#REF!</v>
      </c>
      <c r="D185" s="48" t="e">
        <f>C185/$C$188</f>
        <v>#REF!</v>
      </c>
      <c r="E185" s="73" t="e">
        <f>VLOOKUP(#REF!,#REF!,2,0)</f>
        <v>#REF!</v>
      </c>
      <c r="F185" s="45" t="e">
        <f>E185/$E$188</f>
        <v>#REF!</v>
      </c>
    </row>
    <row r="186" spans="1:6" ht="12.75" hidden="1">
      <c r="A186" s="67"/>
      <c r="B186" s="41" t="s">
        <v>119</v>
      </c>
      <c r="C186" s="82" t="e">
        <f>VLOOKUP(#REF!,#REF!,2,0)</f>
        <v>#REF!</v>
      </c>
      <c r="D186" s="48" t="e">
        <f>C186/$C$188</f>
        <v>#REF!</v>
      </c>
      <c r="E186" s="73" t="e">
        <f>VLOOKUP(#REF!,#REF!,2,0)</f>
        <v>#REF!</v>
      </c>
      <c r="F186" s="45" t="e">
        <f>E186/$E$188</f>
        <v>#REF!</v>
      </c>
    </row>
    <row r="187" spans="1:6" ht="12.75" hidden="1">
      <c r="A187" s="67"/>
      <c r="B187" s="41" t="s">
        <v>94</v>
      </c>
      <c r="C187" s="82" t="e">
        <f>VLOOKUP(#REF!,#REF!,2,0)</f>
        <v>#REF!</v>
      </c>
      <c r="D187" s="48" t="e">
        <f>C187/$C$188</f>
        <v>#REF!</v>
      </c>
      <c r="E187" s="73" t="e">
        <f>VLOOKUP(#REF!,#REF!,2,0)</f>
        <v>#REF!</v>
      </c>
      <c r="F187" s="45" t="e">
        <f>E187/$E$188</f>
        <v>#REF!</v>
      </c>
    </row>
    <row r="188" spans="1:6" ht="12.75" hidden="1">
      <c r="A188" s="67"/>
      <c r="B188" s="47" t="s">
        <v>33</v>
      </c>
      <c r="C188" s="80" t="e">
        <f>SUM(C183:C187)</f>
        <v>#REF!</v>
      </c>
      <c r="D188" s="76" t="e">
        <f>SUM(D183:D187)</f>
        <v>#REF!</v>
      </c>
      <c r="E188" s="77" t="e">
        <f>SUM(E183:E187)</f>
        <v>#REF!</v>
      </c>
      <c r="F188" s="78" t="e">
        <f>SUM(F183:F187)</f>
        <v>#REF!</v>
      </c>
    </row>
    <row r="189" spans="1:5" ht="12.75" hidden="1">
      <c r="A189" s="67"/>
      <c r="B189" s="65"/>
      <c r="C189" s="22"/>
      <c r="D189" s="22"/>
      <c r="E189" s="31"/>
    </row>
    <row r="190" spans="1:5" ht="12.75" hidden="1">
      <c r="A190" s="67"/>
      <c r="B190" s="65"/>
      <c r="C190" s="22"/>
      <c r="D190" s="22"/>
      <c r="E190" s="31"/>
    </row>
    <row r="191" spans="1:6" ht="12.75" hidden="1">
      <c r="A191" s="67"/>
      <c r="B191" s="38" t="s">
        <v>54</v>
      </c>
      <c r="C191" s="32" t="s">
        <v>4</v>
      </c>
      <c r="D191" s="58" t="s">
        <v>92</v>
      </c>
      <c r="E191" s="32" t="s">
        <v>34</v>
      </c>
      <c r="F191" s="33" t="s">
        <v>93</v>
      </c>
    </row>
    <row r="192" spans="1:6" ht="12.75" hidden="1">
      <c r="A192" s="67"/>
      <c r="B192" s="50" t="s">
        <v>31</v>
      </c>
      <c r="C192" s="82" t="e">
        <f>VLOOKUP(#REF!,#REF!,2,0)</f>
        <v>#REF!</v>
      </c>
      <c r="D192" s="48" t="e">
        <f>C192/$C$196</f>
        <v>#REF!</v>
      </c>
      <c r="E192" s="73" t="e">
        <f>VLOOKUP(#REF!,#REF!,2,0)</f>
        <v>#REF!</v>
      </c>
      <c r="F192" s="45" t="e">
        <f>E192/$E$196</f>
        <v>#REF!</v>
      </c>
    </row>
    <row r="193" spans="1:6" ht="12.75" hidden="1">
      <c r="A193" s="67"/>
      <c r="B193" s="41" t="s">
        <v>100</v>
      </c>
      <c r="C193" s="82" t="e">
        <f>VLOOKUP(#REF!,#REF!,2,0)</f>
        <v>#REF!</v>
      </c>
      <c r="D193" s="48" t="e">
        <f>C193/$C$196</f>
        <v>#REF!</v>
      </c>
      <c r="E193" s="73" t="e">
        <f>VLOOKUP(#REF!,#REF!,2,0)</f>
        <v>#REF!</v>
      </c>
      <c r="F193" s="45" t="e">
        <f>E193/$E$196</f>
        <v>#REF!</v>
      </c>
    </row>
    <row r="194" spans="1:6" ht="12.75" hidden="1">
      <c r="A194" s="67"/>
      <c r="B194" s="41" t="s">
        <v>55</v>
      </c>
      <c r="C194" s="82" t="e">
        <f>VLOOKUP(#REF!,#REF!,2,0)</f>
        <v>#REF!</v>
      </c>
      <c r="D194" s="48" t="e">
        <f>C194/$C$196</f>
        <v>#REF!</v>
      </c>
      <c r="E194" s="73" t="e">
        <f>VLOOKUP(#REF!,#REF!,2,0)</f>
        <v>#REF!</v>
      </c>
      <c r="F194" s="45" t="e">
        <f>E194/$E$196</f>
        <v>#REF!</v>
      </c>
    </row>
    <row r="195" spans="1:6" ht="12.75" hidden="1">
      <c r="A195" s="67"/>
      <c r="B195" s="41" t="s">
        <v>56</v>
      </c>
      <c r="C195" s="82" t="e">
        <f>VLOOKUP(#REF!,#REF!,2,0)</f>
        <v>#REF!</v>
      </c>
      <c r="D195" s="48" t="e">
        <f>C195/$C$196</f>
        <v>#REF!</v>
      </c>
      <c r="E195" s="73" t="e">
        <f>VLOOKUP(#REF!,#REF!,2,0)</f>
        <v>#REF!</v>
      </c>
      <c r="F195" s="45" t="e">
        <f>E195/$E$196</f>
        <v>#REF!</v>
      </c>
    </row>
    <row r="196" spans="1:6" ht="12.75" hidden="1">
      <c r="A196" s="67"/>
      <c r="B196" s="47" t="s">
        <v>33</v>
      </c>
      <c r="C196" s="80" t="e">
        <f>SUM(C192:C195)</f>
        <v>#REF!</v>
      </c>
      <c r="D196" s="76" t="e">
        <f>SUM(D192:D195)</f>
        <v>#REF!</v>
      </c>
      <c r="E196" s="77" t="e">
        <f>SUM(E192:E195)</f>
        <v>#REF!</v>
      </c>
      <c r="F196" s="78" t="e">
        <f>SUM(F192:F195)</f>
        <v>#REF!</v>
      </c>
    </row>
    <row r="197" spans="1:5" ht="12.75" hidden="1">
      <c r="A197" s="67"/>
      <c r="B197" s="65"/>
      <c r="C197" s="20"/>
      <c r="D197" s="20"/>
      <c r="E197" s="30"/>
    </row>
    <row r="198" spans="1:5" ht="12.75" hidden="1">
      <c r="A198" s="67"/>
      <c r="B198" s="65"/>
      <c r="C198" s="20"/>
      <c r="D198" s="20"/>
      <c r="E198" s="30"/>
    </row>
    <row r="199" spans="1:6" ht="12.75">
      <c r="A199" s="71"/>
      <c r="B199" s="59" t="s">
        <v>57</v>
      </c>
      <c r="C199" s="32" t="s">
        <v>4</v>
      </c>
      <c r="D199" s="58" t="s">
        <v>92</v>
      </c>
      <c r="E199" s="32" t="s">
        <v>34</v>
      </c>
      <c r="F199" s="33" t="s">
        <v>93</v>
      </c>
    </row>
    <row r="200" spans="1:6" ht="12.75">
      <c r="A200" s="67"/>
      <c r="B200" s="41" t="s">
        <v>58</v>
      </c>
      <c r="C200" s="82" t="e">
        <f>VLOOKUP(#REF!,#REF!,2,0)</f>
        <v>#REF!</v>
      </c>
      <c r="D200" s="48" t="e">
        <f aca="true" t="shared" si="12" ref="D200:D209">C200/$C$210</f>
        <v>#REF!</v>
      </c>
      <c r="E200" s="73" t="e">
        <f>VLOOKUP(#REF!,#REF!,2,0)</f>
        <v>#REF!</v>
      </c>
      <c r="F200" s="45" t="e">
        <f aca="true" t="shared" si="13" ref="F200:F209">E200/$E$210</f>
        <v>#REF!</v>
      </c>
    </row>
    <row r="201" spans="1:6" ht="12.75">
      <c r="A201" s="67"/>
      <c r="B201" s="41" t="s">
        <v>59</v>
      </c>
      <c r="C201" s="82" t="e">
        <f>VLOOKUP(#REF!,#REF!,2,0)</f>
        <v>#REF!</v>
      </c>
      <c r="D201" s="48" t="e">
        <f t="shared" si="12"/>
        <v>#REF!</v>
      </c>
      <c r="E201" s="73" t="e">
        <f>VLOOKUP(#REF!,#REF!,2,0)</f>
        <v>#REF!</v>
      </c>
      <c r="F201" s="45" t="e">
        <f t="shared" si="13"/>
        <v>#REF!</v>
      </c>
    </row>
    <row r="202" spans="1:6" ht="12.75">
      <c r="A202" s="67"/>
      <c r="B202" s="41" t="s">
        <v>60</v>
      </c>
      <c r="C202" s="82" t="e">
        <f>VLOOKUP(#REF!,#REF!,2,0)</f>
        <v>#REF!</v>
      </c>
      <c r="D202" s="48" t="e">
        <f t="shared" si="12"/>
        <v>#REF!</v>
      </c>
      <c r="E202" s="73" t="e">
        <f>VLOOKUP(#REF!,#REF!,2,0)</f>
        <v>#REF!</v>
      </c>
      <c r="F202" s="45" t="e">
        <f t="shared" si="13"/>
        <v>#REF!</v>
      </c>
    </row>
    <row r="203" spans="1:6" ht="12.75">
      <c r="A203" s="67"/>
      <c r="B203" s="41" t="s">
        <v>61</v>
      </c>
      <c r="C203" s="82" t="e">
        <f>VLOOKUP(#REF!,#REF!,2,0)</f>
        <v>#REF!</v>
      </c>
      <c r="D203" s="48" t="e">
        <f t="shared" si="12"/>
        <v>#REF!</v>
      </c>
      <c r="E203" s="73" t="e">
        <f>VLOOKUP(#REF!,#REF!,2,0)</f>
        <v>#REF!</v>
      </c>
      <c r="F203" s="45" t="e">
        <f t="shared" si="13"/>
        <v>#REF!</v>
      </c>
    </row>
    <row r="204" spans="1:6" ht="12.75">
      <c r="A204" s="67"/>
      <c r="B204" s="41" t="s">
        <v>62</v>
      </c>
      <c r="C204" s="82" t="e">
        <f>VLOOKUP(#REF!,#REF!,2,0)</f>
        <v>#REF!</v>
      </c>
      <c r="D204" s="48" t="e">
        <f t="shared" si="12"/>
        <v>#REF!</v>
      </c>
      <c r="E204" s="73" t="e">
        <f>VLOOKUP(#REF!,#REF!,2,0)</f>
        <v>#REF!</v>
      </c>
      <c r="F204" s="45" t="e">
        <f t="shared" si="13"/>
        <v>#REF!</v>
      </c>
    </row>
    <row r="205" spans="1:6" ht="12.75">
      <c r="A205" s="67"/>
      <c r="B205" s="41" t="s">
        <v>63</v>
      </c>
      <c r="C205" s="82" t="e">
        <f>VLOOKUP(#REF!,#REF!,2,0)</f>
        <v>#REF!</v>
      </c>
      <c r="D205" s="48" t="e">
        <f t="shared" si="12"/>
        <v>#REF!</v>
      </c>
      <c r="E205" s="73" t="e">
        <f>VLOOKUP(#REF!,#REF!,2,0)</f>
        <v>#REF!</v>
      </c>
      <c r="F205" s="45" t="e">
        <f t="shared" si="13"/>
        <v>#REF!</v>
      </c>
    </row>
    <row r="206" spans="1:6" ht="12.75">
      <c r="A206" s="67"/>
      <c r="B206" s="41" t="s">
        <v>64</v>
      </c>
      <c r="C206" s="82" t="e">
        <f>VLOOKUP(#REF!,#REF!,2,0)</f>
        <v>#REF!</v>
      </c>
      <c r="D206" s="48" t="e">
        <f t="shared" si="12"/>
        <v>#REF!</v>
      </c>
      <c r="E206" s="73" t="e">
        <f>VLOOKUP(#REF!,#REF!,2,0)</f>
        <v>#REF!</v>
      </c>
      <c r="F206" s="45" t="e">
        <f t="shared" si="13"/>
        <v>#REF!</v>
      </c>
    </row>
    <row r="207" spans="1:6" ht="12.75">
      <c r="A207" s="67"/>
      <c r="B207" s="41" t="s">
        <v>65</v>
      </c>
      <c r="C207" s="82" t="e">
        <f>VLOOKUP(#REF!,#REF!,2,0)</f>
        <v>#REF!</v>
      </c>
      <c r="D207" s="48" t="e">
        <f t="shared" si="12"/>
        <v>#REF!</v>
      </c>
      <c r="E207" s="73" t="e">
        <f>VLOOKUP(#REF!,#REF!,2,0)</f>
        <v>#REF!</v>
      </c>
      <c r="F207" s="45" t="e">
        <f t="shared" si="13"/>
        <v>#REF!</v>
      </c>
    </row>
    <row r="208" spans="1:6" ht="12.75">
      <c r="A208" s="67"/>
      <c r="B208" s="41" t="s">
        <v>66</v>
      </c>
      <c r="C208" s="82" t="e">
        <f>VLOOKUP(#REF!,#REF!,2,0)</f>
        <v>#REF!</v>
      </c>
      <c r="D208" s="48" t="e">
        <f t="shared" si="12"/>
        <v>#REF!</v>
      </c>
      <c r="E208" s="73" t="e">
        <f>VLOOKUP(#REF!,#REF!,2,0)</f>
        <v>#REF!</v>
      </c>
      <c r="F208" s="45" t="e">
        <f t="shared" si="13"/>
        <v>#REF!</v>
      </c>
    </row>
    <row r="209" spans="1:6" ht="12.75">
      <c r="A209" s="67"/>
      <c r="B209" s="41" t="s">
        <v>142</v>
      </c>
      <c r="C209" s="82" t="e">
        <f>VLOOKUP(#REF!,#REF!,2,0)</f>
        <v>#REF!</v>
      </c>
      <c r="D209" s="48" t="e">
        <f t="shared" si="12"/>
        <v>#REF!</v>
      </c>
      <c r="E209" s="73" t="e">
        <f>VLOOKUP(#REF!,#REF!,2,0)</f>
        <v>#REF!</v>
      </c>
      <c r="F209" s="45" t="e">
        <f t="shared" si="13"/>
        <v>#REF!</v>
      </c>
    </row>
    <row r="210" spans="1:6" ht="12.75">
      <c r="A210" s="67"/>
      <c r="B210" s="47" t="s">
        <v>33</v>
      </c>
      <c r="C210" s="80" t="e">
        <f>SUM(C200:C209)</f>
        <v>#REF!</v>
      </c>
      <c r="D210" s="76" t="e">
        <f>SUM(D200:D209)</f>
        <v>#REF!</v>
      </c>
      <c r="E210" s="77" t="e">
        <f>SUM(E200:E209)</f>
        <v>#REF!</v>
      </c>
      <c r="F210" s="78" t="e">
        <f>SUM(F200:F209)</f>
        <v>#REF!</v>
      </c>
    </row>
    <row r="211" spans="1:6" ht="12.75" hidden="1">
      <c r="A211" s="67"/>
      <c r="B211" s="65"/>
      <c r="C211" s="60"/>
      <c r="D211" s="61"/>
      <c r="E211" s="62"/>
      <c r="F211" s="61"/>
    </row>
    <row r="212" spans="1:6" ht="12.75" hidden="1">
      <c r="A212" s="67"/>
      <c r="B212" s="38" t="s">
        <v>67</v>
      </c>
      <c r="C212" s="32" t="s">
        <v>4</v>
      </c>
      <c r="D212" s="58" t="s">
        <v>92</v>
      </c>
      <c r="E212" s="32" t="s">
        <v>34</v>
      </c>
      <c r="F212" s="33" t="s">
        <v>93</v>
      </c>
    </row>
    <row r="213" spans="1:6" ht="12.75" hidden="1">
      <c r="A213" s="67"/>
      <c r="B213" s="39" t="s">
        <v>68</v>
      </c>
      <c r="C213" s="82" t="e">
        <f>VLOOKUP(#REF!,#REF!,2,0)</f>
        <v>#REF!</v>
      </c>
      <c r="D213" s="48" t="e">
        <f aca="true" t="shared" si="14" ref="D213:D218">C213/$C$219</f>
        <v>#REF!</v>
      </c>
      <c r="E213" s="73" t="e">
        <f>VLOOKUP(#REF!,#REF!,2,0)</f>
        <v>#REF!</v>
      </c>
      <c r="F213" s="45" t="e">
        <f aca="true" t="shared" si="15" ref="F213:F218">E213/$E$219</f>
        <v>#REF!</v>
      </c>
    </row>
    <row r="214" spans="1:6" ht="12.75" hidden="1">
      <c r="A214" s="67"/>
      <c r="B214" s="41" t="s">
        <v>97</v>
      </c>
      <c r="C214" s="82" t="e">
        <f>VLOOKUP(#REF!,#REF!,2,0)</f>
        <v>#REF!</v>
      </c>
      <c r="D214" s="48" t="e">
        <f t="shared" si="14"/>
        <v>#REF!</v>
      </c>
      <c r="E214" s="73" t="e">
        <f>VLOOKUP(#REF!,#REF!,2,0)</f>
        <v>#REF!</v>
      </c>
      <c r="F214" s="45" t="e">
        <f t="shared" si="15"/>
        <v>#REF!</v>
      </c>
    </row>
    <row r="215" spans="1:6" ht="12.75" hidden="1">
      <c r="A215" s="67"/>
      <c r="B215" s="41" t="s">
        <v>120</v>
      </c>
      <c r="C215" s="82" t="e">
        <f>VLOOKUP(#REF!,#REF!,2,0)</f>
        <v>#REF!</v>
      </c>
      <c r="D215" s="48" t="e">
        <f t="shared" si="14"/>
        <v>#REF!</v>
      </c>
      <c r="E215" s="73" t="e">
        <f>VLOOKUP(#REF!,#REF!,2,0)</f>
        <v>#REF!</v>
      </c>
      <c r="F215" s="45" t="e">
        <f t="shared" si="15"/>
        <v>#REF!</v>
      </c>
    </row>
    <row r="216" spans="1:6" ht="12.75" hidden="1">
      <c r="A216" s="67"/>
      <c r="B216" s="41" t="s">
        <v>121</v>
      </c>
      <c r="C216" s="82" t="e">
        <f>VLOOKUP(#REF!,#REF!,2,0)</f>
        <v>#REF!</v>
      </c>
      <c r="D216" s="48" t="e">
        <f t="shared" si="14"/>
        <v>#REF!</v>
      </c>
      <c r="E216" s="73" t="e">
        <f>VLOOKUP(#REF!,#REF!,2,0)</f>
        <v>#REF!</v>
      </c>
      <c r="F216" s="45" t="e">
        <f t="shared" si="15"/>
        <v>#REF!</v>
      </c>
    </row>
    <row r="217" spans="1:6" ht="12.75" hidden="1">
      <c r="A217" s="67"/>
      <c r="B217" s="41" t="s">
        <v>94</v>
      </c>
      <c r="C217" s="82" t="e">
        <f>VLOOKUP(#REF!,#REF!,2,0)</f>
        <v>#REF!</v>
      </c>
      <c r="D217" s="48" t="e">
        <f t="shared" si="14"/>
        <v>#REF!</v>
      </c>
      <c r="E217" s="73" t="e">
        <f>VLOOKUP(#REF!,#REF!,2,0)</f>
        <v>#REF!</v>
      </c>
      <c r="F217" s="45" t="e">
        <f t="shared" si="15"/>
        <v>#REF!</v>
      </c>
    </row>
    <row r="218" spans="1:6" ht="12.75" hidden="1">
      <c r="A218" s="67"/>
      <c r="B218" s="41" t="s">
        <v>143</v>
      </c>
      <c r="C218" s="82" t="e">
        <f>VLOOKUP(#REF!,#REF!,2,0)</f>
        <v>#REF!</v>
      </c>
      <c r="D218" s="48" t="e">
        <f t="shared" si="14"/>
        <v>#REF!</v>
      </c>
      <c r="E218" s="73" t="e">
        <f>VLOOKUP(#REF!,#REF!,2,0)</f>
        <v>#REF!</v>
      </c>
      <c r="F218" s="45" t="e">
        <f t="shared" si="15"/>
        <v>#REF!</v>
      </c>
    </row>
    <row r="219" spans="1:6" ht="12.75" hidden="1">
      <c r="A219" s="67"/>
      <c r="B219" s="47" t="s">
        <v>33</v>
      </c>
      <c r="C219" s="80" t="e">
        <f>SUM(C213:C218)</f>
        <v>#REF!</v>
      </c>
      <c r="D219" s="76" t="e">
        <f>SUM(D213:D218)</f>
        <v>#REF!</v>
      </c>
      <c r="E219" s="77" t="e">
        <f>SUM(E213:E218)</f>
        <v>#REF!</v>
      </c>
      <c r="F219" s="78" t="e">
        <f>SUM(F213:F218)</f>
        <v>#REF!</v>
      </c>
    </row>
    <row r="220" spans="1:5" ht="12.75" hidden="1">
      <c r="A220" s="67"/>
      <c r="B220" s="65"/>
      <c r="C220" s="21"/>
      <c r="D220" s="21"/>
      <c r="E220" s="23"/>
    </row>
    <row r="221" spans="1:5" ht="12.75" hidden="1">
      <c r="A221" s="67"/>
      <c r="B221" s="65"/>
      <c r="C221" s="21"/>
      <c r="D221" s="21"/>
      <c r="E221" s="23"/>
    </row>
    <row r="222" spans="1:6" ht="12.75" hidden="1">
      <c r="A222" s="67"/>
      <c r="B222" s="38" t="s">
        <v>95</v>
      </c>
      <c r="C222" s="32" t="s">
        <v>4</v>
      </c>
      <c r="D222" s="58" t="s">
        <v>92</v>
      </c>
      <c r="E222" s="32" t="s">
        <v>34</v>
      </c>
      <c r="F222" s="33" t="s">
        <v>93</v>
      </c>
    </row>
    <row r="223" spans="1:6" ht="12.75" hidden="1">
      <c r="A223" s="67"/>
      <c r="B223" s="39" t="s">
        <v>69</v>
      </c>
      <c r="C223" s="82" t="e">
        <f>VLOOKUP(#REF!,#REF!,2,0)</f>
        <v>#REF!</v>
      </c>
      <c r="D223" s="48" t="e">
        <f aca="true" t="shared" si="16" ref="D223:D231">C223/$C$232</f>
        <v>#REF!</v>
      </c>
      <c r="E223" s="73" t="e">
        <f>VLOOKUP(#REF!,#REF!,2,0)</f>
        <v>#REF!</v>
      </c>
      <c r="F223" s="45" t="e">
        <f aca="true" t="shared" si="17" ref="F223:F231">E223/$E$232</f>
        <v>#REF!</v>
      </c>
    </row>
    <row r="224" spans="1:6" ht="12.75" hidden="1">
      <c r="A224" s="67"/>
      <c r="B224" s="41" t="s">
        <v>70</v>
      </c>
      <c r="C224" s="82" t="e">
        <f>VLOOKUP(#REF!,#REF!,2,0)</f>
        <v>#REF!</v>
      </c>
      <c r="D224" s="48" t="e">
        <f t="shared" si="16"/>
        <v>#REF!</v>
      </c>
      <c r="E224" s="73" t="e">
        <f>VLOOKUP(#REF!,#REF!,2,0)</f>
        <v>#REF!</v>
      </c>
      <c r="F224" s="45" t="e">
        <f t="shared" si="17"/>
        <v>#REF!</v>
      </c>
    </row>
    <row r="225" spans="1:6" ht="12.75" hidden="1">
      <c r="A225" s="67"/>
      <c r="B225" s="41" t="s">
        <v>71</v>
      </c>
      <c r="C225" s="82" t="e">
        <f>VLOOKUP(#REF!,#REF!,2,0)</f>
        <v>#REF!</v>
      </c>
      <c r="D225" s="48" t="e">
        <f t="shared" si="16"/>
        <v>#REF!</v>
      </c>
      <c r="E225" s="73" t="e">
        <f>VLOOKUP(#REF!,#REF!,2,0)</f>
        <v>#REF!</v>
      </c>
      <c r="F225" s="45" t="e">
        <f t="shared" si="17"/>
        <v>#REF!</v>
      </c>
    </row>
    <row r="226" spans="1:6" ht="12.75" hidden="1">
      <c r="A226" s="67"/>
      <c r="B226" s="41" t="s">
        <v>72</v>
      </c>
      <c r="C226" s="82" t="e">
        <f>VLOOKUP(#REF!,#REF!,2,0)</f>
        <v>#REF!</v>
      </c>
      <c r="D226" s="48" t="e">
        <f t="shared" si="16"/>
        <v>#REF!</v>
      </c>
      <c r="E226" s="73" t="e">
        <f>VLOOKUP(#REF!,#REF!,2,0)</f>
        <v>#REF!</v>
      </c>
      <c r="F226" s="45" t="e">
        <f t="shared" si="17"/>
        <v>#REF!</v>
      </c>
    </row>
    <row r="227" spans="1:6" ht="12.75" hidden="1">
      <c r="A227" s="67"/>
      <c r="B227" s="41" t="s">
        <v>73</v>
      </c>
      <c r="C227" s="82" t="e">
        <f>VLOOKUP(#REF!,#REF!,2,0)</f>
        <v>#REF!</v>
      </c>
      <c r="D227" s="48" t="e">
        <f t="shared" si="16"/>
        <v>#REF!</v>
      </c>
      <c r="E227" s="73" t="e">
        <f>VLOOKUP(#REF!,#REF!,2,0)</f>
        <v>#REF!</v>
      </c>
      <c r="F227" s="45" t="e">
        <f t="shared" si="17"/>
        <v>#REF!</v>
      </c>
    </row>
    <row r="228" spans="1:6" ht="12.75" hidden="1">
      <c r="A228" s="67"/>
      <c r="B228" s="41" t="s">
        <v>74</v>
      </c>
      <c r="C228" s="82" t="e">
        <f>VLOOKUP(#REF!,#REF!,2,0)</f>
        <v>#REF!</v>
      </c>
      <c r="D228" s="48" t="e">
        <f t="shared" si="16"/>
        <v>#REF!</v>
      </c>
      <c r="E228" s="73" t="e">
        <f>VLOOKUP(#REF!,#REF!,2,0)</f>
        <v>#REF!</v>
      </c>
      <c r="F228" s="45" t="e">
        <f t="shared" si="17"/>
        <v>#REF!</v>
      </c>
    </row>
    <row r="229" spans="1:6" ht="12.75" hidden="1">
      <c r="A229" s="67"/>
      <c r="B229" s="41" t="s">
        <v>75</v>
      </c>
      <c r="C229" s="82" t="e">
        <f>VLOOKUP(#REF!,#REF!,2,0)</f>
        <v>#REF!</v>
      </c>
      <c r="D229" s="48" t="e">
        <f t="shared" si="16"/>
        <v>#REF!</v>
      </c>
      <c r="E229" s="73" t="e">
        <f>VLOOKUP(#REF!,#REF!,2,0)</f>
        <v>#REF!</v>
      </c>
      <c r="F229" s="45" t="e">
        <f t="shared" si="17"/>
        <v>#REF!</v>
      </c>
    </row>
    <row r="230" spans="1:6" ht="12.75" hidden="1">
      <c r="A230" s="67"/>
      <c r="B230" s="41" t="s">
        <v>76</v>
      </c>
      <c r="C230" s="82" t="e">
        <f>VLOOKUP(#REF!,#REF!,2,0)</f>
        <v>#REF!</v>
      </c>
      <c r="D230" s="48" t="e">
        <f t="shared" si="16"/>
        <v>#REF!</v>
      </c>
      <c r="E230" s="73" t="e">
        <f>VLOOKUP(#REF!,#REF!,2,0)</f>
        <v>#REF!</v>
      </c>
      <c r="F230" s="45" t="e">
        <f t="shared" si="17"/>
        <v>#REF!</v>
      </c>
    </row>
    <row r="231" spans="1:6" ht="12.75" hidden="1">
      <c r="A231" s="67"/>
      <c r="B231" s="41" t="s">
        <v>77</v>
      </c>
      <c r="C231" s="82" t="e">
        <f>VLOOKUP(#REF!,#REF!,2,0)</f>
        <v>#REF!</v>
      </c>
      <c r="D231" s="48" t="e">
        <f t="shared" si="16"/>
        <v>#REF!</v>
      </c>
      <c r="E231" s="73" t="e">
        <f>VLOOKUP(#REF!,#REF!,2,0)</f>
        <v>#REF!</v>
      </c>
      <c r="F231" s="45" t="e">
        <f t="shared" si="17"/>
        <v>#REF!</v>
      </c>
    </row>
    <row r="232" spans="1:6" ht="12.75" hidden="1">
      <c r="A232" s="67"/>
      <c r="B232" s="47" t="s">
        <v>33</v>
      </c>
      <c r="C232" s="80" t="e">
        <f>SUM(C223:C231)</f>
        <v>#REF!</v>
      </c>
      <c r="D232" s="76" t="e">
        <f>SUM(D223:D231)</f>
        <v>#REF!</v>
      </c>
      <c r="E232" s="77" t="e">
        <f>SUM(E223:E231)</f>
        <v>#REF!</v>
      </c>
      <c r="F232" s="78" t="e">
        <f>SUM(F223:F231)</f>
        <v>#REF!</v>
      </c>
    </row>
    <row r="233" spans="1:6" ht="12.75" hidden="1">
      <c r="A233" s="67"/>
      <c r="B233" s="65"/>
      <c r="C233" s="60"/>
      <c r="D233" s="61"/>
      <c r="E233" s="62"/>
      <c r="F233" s="61"/>
    </row>
    <row r="234" spans="1:5" ht="12.75" hidden="1">
      <c r="A234" s="67"/>
      <c r="B234" s="22"/>
      <c r="C234" s="21"/>
      <c r="D234" s="21"/>
      <c r="E234" s="23"/>
    </row>
    <row r="235" spans="1:6" ht="12.75" hidden="1">
      <c r="A235" s="71"/>
      <c r="B235" s="38" t="s">
        <v>78</v>
      </c>
      <c r="C235" s="32" t="s">
        <v>4</v>
      </c>
      <c r="D235" s="58" t="s">
        <v>92</v>
      </c>
      <c r="E235" s="32" t="s">
        <v>34</v>
      </c>
      <c r="F235" s="33" t="s">
        <v>93</v>
      </c>
    </row>
    <row r="236" spans="1:6" ht="12.75" hidden="1">
      <c r="A236" s="67"/>
      <c r="B236" s="39" t="s">
        <v>79</v>
      </c>
      <c r="C236" s="82" t="e">
        <f>VLOOKUP(#REF!,#REF!,2,0)</f>
        <v>#REF!</v>
      </c>
      <c r="D236" s="48" t="e">
        <f>C236/$C$240</f>
        <v>#REF!</v>
      </c>
      <c r="E236" s="73" t="e">
        <f>VLOOKUP(#REF!,#REF!,2,0)</f>
        <v>#REF!</v>
      </c>
      <c r="F236" s="45" t="e">
        <f>E236/$E$240</f>
        <v>#REF!</v>
      </c>
    </row>
    <row r="237" spans="1:6" ht="12.75" hidden="1">
      <c r="A237" s="67"/>
      <c r="B237" s="41" t="s">
        <v>80</v>
      </c>
      <c r="C237" s="82" t="e">
        <f>VLOOKUP(#REF!,#REF!,2,0)</f>
        <v>#REF!</v>
      </c>
      <c r="D237" s="48" t="e">
        <f>C237/$C$240</f>
        <v>#REF!</v>
      </c>
      <c r="E237" s="73" t="e">
        <f>VLOOKUP(#REF!,#REF!,2,0)</f>
        <v>#REF!</v>
      </c>
      <c r="F237" s="45" t="e">
        <f>E237/$E$240</f>
        <v>#REF!</v>
      </c>
    </row>
    <row r="238" spans="1:6" ht="12.75" hidden="1">
      <c r="A238" s="67"/>
      <c r="B238" s="41" t="s">
        <v>96</v>
      </c>
      <c r="C238" s="82" t="e">
        <f>VLOOKUP(#REF!,#REF!,2,0)</f>
        <v>#REF!</v>
      </c>
      <c r="D238" s="48" t="e">
        <f>C238/$C$240</f>
        <v>#REF!</v>
      </c>
      <c r="E238" s="73" t="e">
        <f>VLOOKUP(#REF!,#REF!,2,0)</f>
        <v>#REF!</v>
      </c>
      <c r="F238" s="45" t="e">
        <f>E238/$E$240</f>
        <v>#REF!</v>
      </c>
    </row>
    <row r="239" spans="1:6" ht="12.75" hidden="1">
      <c r="A239" s="67"/>
      <c r="B239" s="41" t="s">
        <v>81</v>
      </c>
      <c r="C239" s="82" t="e">
        <f>VLOOKUP(#REF!,#REF!,2,0)</f>
        <v>#REF!</v>
      </c>
      <c r="D239" s="48" t="e">
        <f>C239/$C$240</f>
        <v>#REF!</v>
      </c>
      <c r="E239" s="73" t="e">
        <f>VLOOKUP(#REF!,#REF!,2,0)</f>
        <v>#REF!</v>
      </c>
      <c r="F239" s="45" t="e">
        <f>E239/$E$240</f>
        <v>#REF!</v>
      </c>
    </row>
    <row r="240" spans="1:6" ht="12.75" hidden="1">
      <c r="A240" s="67"/>
      <c r="B240" s="47" t="s">
        <v>33</v>
      </c>
      <c r="C240" s="80" t="e">
        <f>SUM(C236:C239)</f>
        <v>#REF!</v>
      </c>
      <c r="D240" s="76" t="e">
        <f>SUM(D236:D239)</f>
        <v>#REF!</v>
      </c>
      <c r="E240" s="77" t="e">
        <f>SUM(E236:E239)</f>
        <v>#REF!</v>
      </c>
      <c r="F240" s="78" t="e">
        <f>SUM(F236:F239)</f>
        <v>#REF!</v>
      </c>
    </row>
    <row r="241" spans="1:5" ht="12.75" hidden="1">
      <c r="A241" s="67"/>
      <c r="B241" s="65"/>
      <c r="C241" s="21"/>
      <c r="D241" s="21"/>
      <c r="E241" s="23"/>
    </row>
    <row r="242" spans="1:5" ht="12.75" hidden="1">
      <c r="A242" s="67"/>
      <c r="B242" s="65"/>
      <c r="C242" s="20"/>
      <c r="D242" s="20"/>
      <c r="E242" s="30"/>
    </row>
    <row r="243" spans="1:6" ht="12.75" hidden="1">
      <c r="A243" s="71"/>
      <c r="B243" s="38" t="s">
        <v>82</v>
      </c>
      <c r="C243" s="32" t="s">
        <v>4</v>
      </c>
      <c r="D243" s="58" t="s">
        <v>92</v>
      </c>
      <c r="E243" s="32" t="s">
        <v>34</v>
      </c>
      <c r="F243" s="33" t="s">
        <v>93</v>
      </c>
    </row>
    <row r="244" spans="1:6" ht="12.75" hidden="1">
      <c r="A244" s="67"/>
      <c r="B244" s="39" t="s">
        <v>83</v>
      </c>
      <c r="C244" s="82" t="e">
        <f>VLOOKUP(#REF!,#REF!,2,0)</f>
        <v>#REF!</v>
      </c>
      <c r="D244" s="48" t="e">
        <f>C244/$C$249</f>
        <v>#REF!</v>
      </c>
      <c r="E244" s="73" t="e">
        <f>VLOOKUP(#REF!,#REF!,2,0)</f>
        <v>#REF!</v>
      </c>
      <c r="F244" s="45" t="e">
        <f>E244/$E$249</f>
        <v>#REF!</v>
      </c>
    </row>
    <row r="245" spans="1:6" ht="12.75" hidden="1">
      <c r="A245" s="67"/>
      <c r="B245" s="41" t="s">
        <v>122</v>
      </c>
      <c r="C245" s="82" t="e">
        <f>VLOOKUP(#REF!,#REF!,2,0)</f>
        <v>#REF!</v>
      </c>
      <c r="D245" s="48" t="e">
        <f>C245/$C$249</f>
        <v>#REF!</v>
      </c>
      <c r="E245" s="73" t="e">
        <f>VLOOKUP(#REF!,#REF!,2,0)</f>
        <v>#REF!</v>
      </c>
      <c r="F245" s="45" t="e">
        <f>E245/$E$249</f>
        <v>#REF!</v>
      </c>
    </row>
    <row r="246" spans="1:6" ht="12.75" hidden="1">
      <c r="A246" s="67"/>
      <c r="B246" s="41" t="s">
        <v>102</v>
      </c>
      <c r="C246" s="82" t="e">
        <f>VLOOKUP(#REF!,#REF!,2,0)</f>
        <v>#REF!</v>
      </c>
      <c r="D246" s="48" t="e">
        <f>C246/$C$249</f>
        <v>#REF!</v>
      </c>
      <c r="E246" s="73" t="e">
        <f>VLOOKUP(#REF!,#REF!,2,0)</f>
        <v>#REF!</v>
      </c>
      <c r="F246" s="45" t="e">
        <f>E246/$E$249</f>
        <v>#REF!</v>
      </c>
    </row>
    <row r="247" spans="1:6" ht="12.75" hidden="1">
      <c r="A247" s="67"/>
      <c r="B247" s="41" t="s">
        <v>123</v>
      </c>
      <c r="C247" s="82" t="e">
        <f>VLOOKUP(#REF!,#REF!,2,0)</f>
        <v>#REF!</v>
      </c>
      <c r="D247" s="48" t="e">
        <f>C247/$C$249</f>
        <v>#REF!</v>
      </c>
      <c r="E247" s="73" t="e">
        <f>VLOOKUP(#REF!,#REF!,2,0)</f>
        <v>#REF!</v>
      </c>
      <c r="F247" s="45" t="e">
        <f>E247/$E$249</f>
        <v>#REF!</v>
      </c>
    </row>
    <row r="248" spans="1:6" ht="12.75" hidden="1">
      <c r="A248" s="67"/>
      <c r="B248" s="41" t="s">
        <v>94</v>
      </c>
      <c r="C248" s="82" t="e">
        <f>VLOOKUP(#REF!,#REF!,2,0)</f>
        <v>#REF!</v>
      </c>
      <c r="D248" s="48" t="e">
        <f>C248/$C$249</f>
        <v>#REF!</v>
      </c>
      <c r="E248" s="73" t="e">
        <f>VLOOKUP(#REF!,#REF!,2,0)</f>
        <v>#REF!</v>
      </c>
      <c r="F248" s="45" t="e">
        <f>E248/$E$249</f>
        <v>#REF!</v>
      </c>
    </row>
    <row r="249" spans="1:6" ht="12.75" hidden="1">
      <c r="A249" s="67"/>
      <c r="B249" s="47" t="s">
        <v>33</v>
      </c>
      <c r="C249" s="80" t="e">
        <f>SUM(C244:C248)</f>
        <v>#REF!</v>
      </c>
      <c r="D249" s="76" t="e">
        <f>SUM(D244:D248)</f>
        <v>#REF!</v>
      </c>
      <c r="E249" s="77" t="e">
        <f>SUM(E244:E248)</f>
        <v>#REF!</v>
      </c>
      <c r="F249" s="78" t="e">
        <f>SUM(F244:F248)</f>
        <v>#REF!</v>
      </c>
    </row>
    <row r="250" spans="1:5" ht="12.75" hidden="1">
      <c r="A250" s="67"/>
      <c r="B250" s="65"/>
      <c r="C250" s="20"/>
      <c r="D250" s="20"/>
      <c r="E250" s="30"/>
    </row>
    <row r="251" spans="1:5" ht="12.75" hidden="1">
      <c r="A251" s="67"/>
      <c r="B251" s="65"/>
      <c r="C251" s="20"/>
      <c r="D251" s="20"/>
      <c r="E251" s="30"/>
    </row>
    <row r="252" spans="1:6" ht="12.75" hidden="1">
      <c r="A252" s="67"/>
      <c r="B252" s="38" t="s">
        <v>94</v>
      </c>
      <c r="C252" s="32" t="s">
        <v>4</v>
      </c>
      <c r="D252" s="58" t="s">
        <v>92</v>
      </c>
      <c r="E252" s="32" t="s">
        <v>34</v>
      </c>
      <c r="F252" s="33" t="s">
        <v>93</v>
      </c>
    </row>
    <row r="253" spans="1:6" ht="12.75" hidden="1">
      <c r="A253" s="71"/>
      <c r="B253" s="39" t="s">
        <v>85</v>
      </c>
      <c r="C253" s="81" t="e">
        <f>VLOOKUP(#REF!,#REF!,2,0)</f>
        <v>#REF!</v>
      </c>
      <c r="D253" s="48"/>
      <c r="E253" s="72" t="e">
        <f>VLOOKUP(#REF!,#REF!,2,0)</f>
        <v>#REF!</v>
      </c>
      <c r="F253" s="48"/>
    </row>
    <row r="254" spans="1:6" ht="12.75" hidden="1">
      <c r="A254" s="71"/>
      <c r="B254" s="41" t="s">
        <v>86</v>
      </c>
      <c r="C254" s="82" t="e">
        <f>VLOOKUP(#REF!,#REF!,2,0)</f>
        <v>#REF!</v>
      </c>
      <c r="D254" s="48"/>
      <c r="E254" s="73" t="e">
        <f>VLOOKUP(#REF!,#REF!,2,0)</f>
        <v>#REF!</v>
      </c>
      <c r="F254" s="48"/>
    </row>
    <row r="255" spans="1:6" ht="12.75" hidden="1">
      <c r="A255" s="67"/>
      <c r="B255" s="44" t="s">
        <v>87</v>
      </c>
      <c r="C255" s="83" t="e">
        <f>VLOOKUP(#REF!,#REF!,2,0)</f>
        <v>#REF!</v>
      </c>
      <c r="D255" s="102"/>
      <c r="E255" s="74" t="e">
        <f>VLOOKUP(#REF!,#REF!,2,0)</f>
        <v>#REF!</v>
      </c>
      <c r="F255" s="102"/>
    </row>
    <row r="256" spans="1:2" ht="12.75" hidden="1">
      <c r="A256" s="67"/>
      <c r="B256" s="65"/>
    </row>
    <row r="257" spans="1:2" ht="12.75">
      <c r="A257" s="67"/>
      <c r="B257" s="65"/>
    </row>
    <row r="258" ht="12.75">
      <c r="A258" s="67"/>
    </row>
  </sheetData>
  <sheetProtection/>
  <printOptions/>
  <pageMargins left="0.36" right="0.19" top="0.52" bottom="0.56" header="0.5" footer="0.54"/>
  <pageSetup fitToHeight="8" horizontalDpi="600" verticalDpi="600" orientation="portrait" paperSize="9" scale="69" r:id="rId1"/>
  <rowBreaks count="1" manualBreakCount="1">
    <brk id="8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Panos Aristotelous</dc:creator>
  <cp:keywords/>
  <dc:description/>
  <cp:lastModifiedBy>Simon Barraclough</cp:lastModifiedBy>
  <cp:lastPrinted>2013-08-20T10:41:28Z</cp:lastPrinted>
  <dcterms:created xsi:type="dcterms:W3CDTF">2005-06-16T16:01:16Z</dcterms:created>
  <dcterms:modified xsi:type="dcterms:W3CDTF">2013-08-23T09:44:25Z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